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81802\Documents\"/>
    </mc:Choice>
  </mc:AlternateContent>
  <xr:revisionPtr revIDLastSave="0" documentId="13_ncr:1_{6CDC3546-13B2-43CF-9E99-1C1C4A3B4F38}" xr6:coauthVersionLast="47" xr6:coauthVersionMax="47" xr10:uidLastSave="{00000000-0000-0000-0000-000000000000}"/>
  <bookViews>
    <workbookView xWindow="-108" yWindow="-108" windowWidth="23256" windowHeight="12576" activeTab="2" xr2:uid="{00000000-000D-0000-FFFF-FFFF00000000}"/>
  </bookViews>
  <sheets>
    <sheet name="ルール＆合計" sheetId="1" r:id="rId1"/>
    <sheet name="画像" sheetId="7" r:id="rId2"/>
    <sheet name="気づき"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1" l="1"/>
  <c r="H24" i="1" s="1"/>
  <c r="J24" i="1"/>
  <c r="I24" i="1"/>
  <c r="K24" i="1" s="1"/>
  <c r="G23" i="1"/>
  <c r="H23" i="1" s="1"/>
  <c r="J23" i="1"/>
  <c r="K23" i="1" s="1"/>
  <c r="I23" i="1"/>
  <c r="L23" i="1"/>
  <c r="G22" i="1"/>
  <c r="H22" i="1" s="1"/>
  <c r="I22" i="1"/>
  <c r="J22" i="1"/>
  <c r="G21" i="1"/>
  <c r="H21" i="1" s="1"/>
  <c r="I21" i="1"/>
  <c r="K21" i="1"/>
  <c r="L22" i="1"/>
  <c r="L21" i="1"/>
  <c r="J21" i="1"/>
  <c r="G20" i="1"/>
  <c r="H20" i="1" s="1"/>
  <c r="I20" i="1"/>
  <c r="J20" i="1"/>
  <c r="K20" i="1" s="1"/>
  <c r="G19" i="1"/>
  <c r="H19" i="1"/>
  <c r="I19" i="1"/>
  <c r="K19" i="1"/>
  <c r="D20" i="1"/>
  <c r="L20" i="1"/>
  <c r="D19" i="1"/>
  <c r="L19" i="1"/>
  <c r="J19" i="1"/>
  <c r="G18" i="1"/>
  <c r="H18" i="1" s="1"/>
  <c r="J18" i="1"/>
  <c r="K18" i="1" s="1"/>
  <c r="D18" i="1"/>
  <c r="L18" i="1"/>
  <c r="I18" i="1"/>
  <c r="G17" i="1"/>
  <c r="H17" i="1" s="1"/>
  <c r="J17" i="1"/>
  <c r="K17" i="1" s="1"/>
  <c r="I17" i="1"/>
  <c r="D17" i="1"/>
  <c r="L17" i="1"/>
  <c r="D8" i="1"/>
  <c r="G8" i="1"/>
  <c r="H8" i="1" s="1"/>
  <c r="I8" i="1"/>
  <c r="I28" i="1" s="1"/>
  <c r="J8" i="1"/>
  <c r="L8" i="1"/>
  <c r="D9" i="1"/>
  <c r="G9" i="1"/>
  <c r="H9" i="1" s="1"/>
  <c r="I9" i="1"/>
  <c r="J9" i="1"/>
  <c r="L9" i="1"/>
  <c r="D10" i="1"/>
  <c r="G10" i="1"/>
  <c r="H10" i="1" s="1"/>
  <c r="I10" i="1"/>
  <c r="J10" i="1"/>
  <c r="L10" i="1"/>
  <c r="D11" i="1"/>
  <c r="G11" i="1"/>
  <c r="H11" i="1" s="1"/>
  <c r="I11" i="1"/>
  <c r="J11" i="1"/>
  <c r="L11" i="1"/>
  <c r="D12" i="1"/>
  <c r="G12" i="1"/>
  <c r="H12" i="1" s="1"/>
  <c r="I12" i="1"/>
  <c r="J12" i="1"/>
  <c r="L12" i="1"/>
  <c r="D13" i="1"/>
  <c r="G13" i="1"/>
  <c r="H13" i="1" s="1"/>
  <c r="I13" i="1"/>
  <c r="J13" i="1"/>
  <c r="L13" i="1"/>
  <c r="D14" i="1"/>
  <c r="G14" i="1"/>
  <c r="H14" i="1" s="1"/>
  <c r="I14" i="1"/>
  <c r="J14" i="1"/>
  <c r="L14" i="1"/>
  <c r="D15" i="1"/>
  <c r="G15" i="1"/>
  <c r="H15" i="1" s="1"/>
  <c r="I15" i="1"/>
  <c r="J15" i="1"/>
  <c r="L15" i="1"/>
  <c r="D16" i="1"/>
  <c r="G16" i="1"/>
  <c r="H16" i="1" s="1"/>
  <c r="I16" i="1"/>
  <c r="J16" i="1"/>
  <c r="L16" i="1"/>
  <c r="B28" i="1"/>
  <c r="C28" i="1"/>
  <c r="E28" i="1"/>
  <c r="F28" i="1"/>
  <c r="K22" i="1" l="1"/>
  <c r="K16" i="1"/>
  <c r="K15" i="1"/>
  <c r="K14" i="1"/>
  <c r="K13" i="1"/>
  <c r="K12" i="1"/>
  <c r="K11" i="1"/>
  <c r="K10" i="1"/>
  <c r="J28" i="1"/>
  <c r="K9" i="1"/>
  <c r="H28" i="1"/>
  <c r="L28" i="1"/>
  <c r="G28" i="1"/>
  <c r="D28" i="1"/>
  <c r="B3" i="1" s="1"/>
  <c r="I3" i="1" s="1"/>
  <c r="K8" i="1"/>
  <c r="K28" i="1" s="1"/>
  <c r="G3" i="1" l="1"/>
</calcChain>
</file>

<file path=xl/sharedStrings.xml><?xml version="1.0" encoding="utf-8"?>
<sst xmlns="http://schemas.openxmlformats.org/spreadsheetml/2006/main" count="56" uniqueCount="50">
  <si>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</si>
  <si>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</si>
  <si>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</si>
  <si>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</si>
  <si>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</si>
  <si>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</si>
  <si>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</si>
  <si>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</si>
  <si>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</si>
  <si>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</si>
  <si>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</si>
  <si>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</si>
  <si>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</si>
  <si>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</si>
  <si>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</si>
  <si>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</si>
  <si>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</si>
  <si>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</si>
  <si>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</si>
  <si>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※リスクリワードレシオ</t>
  </si>
  <si>
    <t>※プロフィットファクター</t>
  </si>
  <si>
    <t>１．今、のあなたの現状を書いてください。</t>
  </si>
  <si>
    <t>（投資歴はどれくらいなのか、現状は勝てているのか負けているか？など）</t>
  </si>
  <si>
    <t>気づき：</t>
  </si>
  <si>
    <t>No.1</t>
    <phoneticPr fontId="9"/>
  </si>
  <si>
    <t>No.2</t>
    <phoneticPr fontId="9"/>
  </si>
  <si>
    <t>No.3</t>
    <phoneticPr fontId="9"/>
  </si>
  <si>
    <t>気づき</t>
    <rPh sb="0" eb="1">
      <t>キ</t>
    </rPh>
    <phoneticPr fontId="9"/>
  </si>
  <si>
    <t>15分足では、20SMAが↑に来ていた。
前兆となる形で２つのＭＡを跨ぐロウソク足も確認できた。
判断できないときはエントリー見送りを厳守する。</t>
    <rPh sb="2" eb="3">
      <t>フン</t>
    </rPh>
    <rPh sb="3" eb="4">
      <t>アシ</t>
    </rPh>
    <rPh sb="15" eb="16">
      <t>キ</t>
    </rPh>
    <rPh sb="21" eb="23">
      <t>ゼンチョウ</t>
    </rPh>
    <rPh sb="26" eb="27">
      <t>カタチ</t>
    </rPh>
    <rPh sb="34" eb="35">
      <t>マタ</t>
    </rPh>
    <rPh sb="40" eb="41">
      <t>アシ</t>
    </rPh>
    <rPh sb="42" eb="44">
      <t>カクニン</t>
    </rPh>
    <rPh sb="50" eb="52">
      <t>ハンダン</t>
    </rPh>
    <rPh sb="64" eb="66">
      <t>ミオク</t>
    </rPh>
    <rPh sb="68" eb="70">
      <t>ゲンシュ</t>
    </rPh>
    <phoneticPr fontId="9"/>
  </si>
  <si>
    <t>Ｎｏ．４</t>
    <phoneticPr fontId="9"/>
  </si>
  <si>
    <t>No.5</t>
    <phoneticPr fontId="9"/>
  </si>
  <si>
    <t>No.6</t>
    <phoneticPr fontId="9"/>
  </si>
  <si>
    <t>No.7</t>
    <phoneticPr fontId="9"/>
  </si>
  <si>
    <t>No.8</t>
    <phoneticPr fontId="9"/>
  </si>
  <si>
    <t>No.9</t>
    <phoneticPr fontId="9"/>
  </si>
  <si>
    <t>勝率42％</t>
    <rPh sb="0" eb="2">
      <t>ショウリツ</t>
    </rPh>
    <phoneticPr fontId="9"/>
  </si>
  <si>
    <t>No.10</t>
    <phoneticPr fontId="9"/>
  </si>
  <si>
    <t>キャンセル条件の見落とし</t>
    <rPh sb="5" eb="7">
      <t>ジョウケン</t>
    </rPh>
    <rPh sb="8" eb="10">
      <t>ミオ</t>
    </rPh>
    <phoneticPr fontId="9"/>
  </si>
  <si>
    <t>No.11</t>
    <phoneticPr fontId="9"/>
  </si>
  <si>
    <t>No.12</t>
    <phoneticPr fontId="9"/>
  </si>
  <si>
    <t>NO.13</t>
    <phoneticPr fontId="9"/>
  </si>
  <si>
    <t>No.14</t>
    <phoneticPr fontId="9"/>
  </si>
  <si>
    <t>No.15</t>
    <phoneticPr fontId="9"/>
  </si>
  <si>
    <t>No.16</t>
    <phoneticPr fontId="9"/>
  </si>
  <si>
    <t>No.17</t>
    <phoneticPr fontId="9"/>
  </si>
  <si>
    <t>EB　デモトレ検証中になります。</t>
    <rPh sb="7" eb="10">
      <t>ケンショウチュウ</t>
    </rPh>
    <phoneticPr fontId="9"/>
  </si>
  <si>
    <t>自己ルール</t>
    <rPh sb="0" eb="2">
      <t>ジコ</t>
    </rPh>
    <phoneticPr fontId="9"/>
  </si>
  <si>
    <t>４Ｈ足でのプライスアクションを発見した後に15分足を確認してＭＡとロウソク足の位置関係を確認して
トレンド相場に入ったかどうか、またはトレンド収束になってないかを判断してから
エントリーをする。</t>
    <rPh sb="2" eb="3">
      <t>アシ</t>
    </rPh>
    <rPh sb="15" eb="17">
      <t>ハッケン</t>
    </rPh>
    <rPh sb="19" eb="20">
      <t>アト</t>
    </rPh>
    <rPh sb="23" eb="25">
      <t>フンアシ</t>
    </rPh>
    <rPh sb="26" eb="28">
      <t>カクニン</t>
    </rPh>
    <rPh sb="37" eb="38">
      <t>アシ</t>
    </rPh>
    <rPh sb="39" eb="43">
      <t>イチカンケイ</t>
    </rPh>
    <rPh sb="44" eb="46">
      <t>カクニン</t>
    </rPh>
    <rPh sb="53" eb="55">
      <t>ソウバ</t>
    </rPh>
    <rPh sb="56" eb="57">
      <t>ハイ</t>
    </rPh>
    <rPh sb="71" eb="73">
      <t>シュウソク</t>
    </rPh>
    <rPh sb="81" eb="83">
      <t>ハンダン</t>
    </rPh>
    <phoneticPr fontId="9"/>
  </si>
  <si>
    <t>　　合計</t>
    <phoneticPr fontId="9"/>
  </si>
  <si>
    <t>まだまだレンジを抜けたかどうかの判断が不明確で、エントリー部分を見直すとトレンドではない部分が多い。
30分足を確認する検証に変えてみて、引き続きトレンドにのるような部分を見極めるための検証を続けます。</t>
    <rPh sb="8" eb="9">
      <t>ヌ</t>
    </rPh>
    <rPh sb="16" eb="18">
      <t>ハンダン</t>
    </rPh>
    <rPh sb="19" eb="22">
      <t>フメイカク</t>
    </rPh>
    <rPh sb="29" eb="31">
      <t>ブブン</t>
    </rPh>
    <rPh sb="32" eb="34">
      <t>ミナオ</t>
    </rPh>
    <rPh sb="44" eb="46">
      <t>ブブン</t>
    </rPh>
    <rPh sb="47" eb="48">
      <t>オオ</t>
    </rPh>
    <rPh sb="53" eb="54">
      <t>プン</t>
    </rPh>
    <rPh sb="54" eb="55">
      <t>アシ</t>
    </rPh>
    <rPh sb="56" eb="58">
      <t>カクニン</t>
    </rPh>
    <rPh sb="60" eb="62">
      <t>ケンショウ</t>
    </rPh>
    <rPh sb="63" eb="64">
      <t>カ</t>
    </rPh>
    <rPh sb="69" eb="70">
      <t>ヒ</t>
    </rPh>
    <rPh sb="71" eb="72">
      <t>ツヅ</t>
    </rPh>
    <rPh sb="83" eb="85">
      <t>ブブン</t>
    </rPh>
    <rPh sb="86" eb="88">
      <t>ミキワ</t>
    </rPh>
    <rPh sb="93" eb="95">
      <t>ケンショウ</t>
    </rPh>
    <rPh sb="96" eb="97">
      <t>ツヅ</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</si>
</sst>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6" formatCode="&quot;¥&quot;#,##0;[Red]&quot;¥&quot;\-#,##0"/>
    <numFmt numFmtId="176" formatCode="0.00_ "/>
    <numFmt numFmtId="177" formatCode="0.0_);[Red]\(0.0\)"/>
    <numFmt numFmtId="178" formatCode="m/d;@"/>
    <numFmt numFmtId="179" formatCode="&quot;¥&quot;#,##0_);[Red]\(&quot;¥&quot;#,##0\)"/>
    <numFmt numFmtId="180" formatCode="0_);[Red]\(0\)"/>
    <numFmt numFmtId="181" formatCode="#,##0_ ;[Red]\-#,##0\ "/>
    <numFmt numFmtId="182" formatCode="0.0%"/>
    <numFmt numFmtId="183" formatCode="yyyy/m/d;@"/>
  </numFmts>
  <fonts count="16">
    <font>
      <sz val="11"/>
      <color indexed="8"/>
      <name val="ＭＳ Ｐゴシック"/>
      <family val="3"/>
      <charset val="128"/>
    </font>
    <font>
      <sz val="11"/>
      <name val="ＭＳ Ｐゴシック"/>
      <family val="3"/>
      <charset val="128"/>
    </font>
    <font>
      <b/>
      <sz val="12"/>
      <color indexed="8"/>
      <name val="ＭＳ Ｐゴシック"/>
      <family val="3"/>
      <charset val="128"/>
    </font>
    <font>
      <sz val="12"/>
      <color indexed="8"/>
      <name val="ＭＳ Ｐゴシック"/>
      <family val="3"/>
      <charset val="128"/>
    </font>
    <font>
      <sz val="12"/>
      <name val="MS PGothic"/>
      <family val="3"/>
      <charset val="128"/>
    </font>
    <font>
      <sz val="9"/>
      <name val="ＭＳ Ｐゴシック"/>
      <family val="3"/>
      <charset val="128"/>
    </font>
    <font>
      <b/>
      <sz val="12"/>
      <name val="ＭＳ Ｐゴシック"/>
      <family val="3"/>
      <charset val="128"/>
    </font>
    <font>
      <sz val="12"/>
      <name val="ＭＳ Ｐゴシック"/>
      <family val="3"/>
      <charset val="128"/>
    </font>
    <font>
      <sz val="11"/>
      <color indexed="8"/>
      <name val="ＭＳ Ｐゴシック"/>
      <family val="3"/>
      <charset val="128"/>
    </font>
    <font>
      <sz val="6"/>
      <name val="ＭＳ Ｐゴシック"/>
      <family val="3"/>
      <charset val="128"/>
    </font>
    <font>
      <sz val="28"/>
      <color indexed="8"/>
      <name val="ＭＳ Ｐゴシック"/>
      <family val="3"/>
      <charset val="128"/>
    </font>
    <font>
      <sz val="28"/>
      <color rgb="FF000000"/>
      <name val="ＭＳ Ｐゴシック"/>
      <family val="3"/>
      <charset val="128"/>
    </font>
    <font>
      <b/>
      <sz val="18"/>
      <color indexed="8"/>
      <name val="ＭＳ Ｐゴシック"/>
      <family val="3"/>
      <charset val="128"/>
    </font>
    <font>
      <sz val="20"/>
      <color indexed="8"/>
      <name val="ＭＳ Ｐゴシック"/>
      <family val="3"/>
      <charset val="128"/>
    </font>
    <font>
      <sz val="12"/>
      <color rgb="FFFF0000"/>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43">
    <border>
      <left/>
      <right/>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dotted">
        <color indexed="65"/>
      </right>
      <top style="medium">
        <color indexed="64"/>
      </top>
      <bottom/>
      <diagonal/>
    </border>
    <border>
      <left style="dotted">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dotted">
        <color indexed="64"/>
      </left>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0"/>
      </bottom>
      <diagonal/>
    </border>
    <border>
      <left style="dashed">
        <color indexed="64"/>
      </left>
      <right style="dashed">
        <color indexed="64"/>
      </right>
      <top style="thin">
        <color indexed="64"/>
      </top>
      <bottom style="double">
        <color indexed="60"/>
      </bottom>
      <diagonal/>
    </border>
    <border>
      <left/>
      <right style="thin">
        <color indexed="64"/>
      </right>
      <top style="thin">
        <color indexed="64"/>
      </top>
      <bottom style="double">
        <color indexed="60"/>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dashed">
        <color indexed="64"/>
      </right>
      <top style="double">
        <color indexed="60"/>
      </top>
      <bottom style="thin">
        <color indexed="64"/>
      </bottom>
      <diagonal/>
    </border>
    <border>
      <left style="dashed">
        <color indexed="64"/>
      </left>
      <right style="thin">
        <color indexed="64"/>
      </right>
      <top style="double">
        <color indexed="60"/>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double">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s>
  <cellStyleXfs count="4">
    <xf numFmtId="0" fontId="0" fillId="0" borderId="0">
      <alignment vertical="center"/>
    </xf>
    <xf numFmtId="0" fontId="8" fillId="0" borderId="0">
      <alignment vertical="center"/>
    </xf>
    <xf numFmtId="0" fontId="8" fillId="0" borderId="0">
      <alignment vertical="center"/>
    </xf>
    <xf numFmtId="0" fontId="1" fillId="0" borderId="0">
      <alignment vertical="center"/>
    </xf>
  </cellStyleXfs>
  <cellXfs count="110">
    <xf numFmtId="0" fontId="0" fillId="0" borderId="0" xfId="0">
      <alignment vertical="center"/>
    </xf>
    <xf numFmtId="0" fontId="2" fillId="0" borderId="0" xfId="2" applyNumberFormat="1" applyFont="1" applyFill="1" applyBorder="1" applyAlignment="1" applyProtection="1">
      <alignment vertical="center"/>
    </xf>
    <xf numFmtId="0" fontId="2" fillId="2" borderId="8" xfId="2" applyNumberFormat="1" applyFont="1" applyFill="1" applyBorder="1" applyAlignment="1" applyProtection="1">
      <alignment vertical="center"/>
    </xf>
    <xf numFmtId="177" fontId="2" fillId="2" borderId="6" xfId="2" applyNumberFormat="1" applyFont="1" applyFill="1" applyBorder="1" applyAlignment="1" applyProtection="1">
      <alignment vertical="center"/>
    </xf>
    <xf numFmtId="9" fontId="2" fillId="0" borderId="9" xfId="2" applyNumberFormat="1" applyFont="1" applyFill="1" applyBorder="1" applyAlignment="1" applyProtection="1">
      <alignment horizontal="center" vertical="center"/>
    </xf>
    <xf numFmtId="5" fontId="2" fillId="0" borderId="5" xfId="2" applyNumberFormat="1" applyFont="1" applyFill="1" applyBorder="1" applyAlignment="1" applyProtection="1">
      <alignment horizontal="center" vertical="center"/>
    </xf>
    <xf numFmtId="5" fontId="2" fillId="0" borderId="0" xfId="2" applyNumberFormat="1" applyFont="1" applyFill="1" applyBorder="1" applyAlignment="1" applyProtection="1">
      <alignment horizontal="center" vertical="center"/>
    </xf>
    <xf numFmtId="6" fontId="2" fillId="2" borderId="6" xfId="2" applyNumberFormat="1" applyFont="1" applyFill="1" applyBorder="1" applyAlignment="1" applyProtection="1">
      <alignment vertical="center"/>
    </xf>
    <xf numFmtId="6" fontId="2" fillId="0" borderId="10" xfId="2"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vertical="center"/>
    </xf>
    <xf numFmtId="55" fontId="3" fillId="0" borderId="3" xfId="2" applyNumberFormat="1" applyFont="1" applyFill="1" applyBorder="1" applyAlignment="1" applyProtection="1">
      <alignment horizontal="center" vertical="center"/>
    </xf>
    <xf numFmtId="0" fontId="2" fillId="2" borderId="11" xfId="2" applyNumberFormat="1" applyFont="1" applyFill="1" applyBorder="1" applyAlignment="1" applyProtection="1">
      <alignment horizontal="center" vertical="center"/>
    </xf>
    <xf numFmtId="0" fontId="2" fillId="2" borderId="12" xfId="2" applyNumberFormat="1" applyFont="1" applyFill="1" applyBorder="1" applyAlignment="1" applyProtection="1">
      <alignment horizontal="center" vertical="center" wrapText="1"/>
    </xf>
    <xf numFmtId="0" fontId="2" fillId="2" borderId="13" xfId="2" applyNumberFormat="1" applyFont="1" applyFill="1" applyBorder="1" applyAlignment="1" applyProtection="1">
      <alignment horizontal="center" vertical="center"/>
    </xf>
    <xf numFmtId="177" fontId="2" fillId="2" borderId="12" xfId="2" applyNumberFormat="1" applyFont="1" applyFill="1" applyBorder="1" applyAlignment="1" applyProtection="1">
      <alignment horizontal="center" vertical="center" wrapText="1"/>
    </xf>
    <xf numFmtId="178" fontId="2" fillId="2" borderId="12" xfId="2" applyNumberFormat="1" applyFont="1" applyFill="1" applyBorder="1" applyAlignment="1" applyProtection="1">
      <alignment horizontal="center" vertical="center"/>
    </xf>
    <xf numFmtId="0" fontId="2" fillId="2" borderId="14" xfId="2" applyNumberFormat="1" applyFont="1" applyFill="1" applyBorder="1" applyAlignment="1" applyProtection="1">
      <alignment horizontal="center" vertical="center" wrapText="1"/>
    </xf>
    <xf numFmtId="177" fontId="2" fillId="2" borderId="15" xfId="2" applyNumberFormat="1" applyFont="1" applyFill="1" applyBorder="1" applyAlignment="1" applyProtection="1">
      <alignment vertical="center"/>
    </xf>
    <xf numFmtId="179" fontId="2" fillId="2" borderId="16" xfId="2" applyNumberFormat="1" applyFont="1" applyFill="1" applyBorder="1" applyAlignment="1" applyProtection="1">
      <alignment horizontal="center" vertical="center"/>
    </xf>
    <xf numFmtId="179" fontId="3" fillId="0" borderId="17" xfId="2" applyNumberFormat="1" applyFont="1" applyFill="1" applyBorder="1" applyAlignment="1" applyProtection="1">
      <alignment horizontal="right" vertical="center"/>
    </xf>
    <xf numFmtId="179" fontId="3" fillId="0" borderId="18" xfId="2" applyNumberFormat="1" applyFont="1" applyFill="1" applyBorder="1" applyAlignment="1" applyProtection="1">
      <alignment horizontal="right" vertical="center"/>
    </xf>
    <xf numFmtId="180" fontId="3" fillId="0" borderId="18" xfId="2" applyNumberFormat="1" applyFont="1" applyFill="1" applyBorder="1" applyAlignment="1" applyProtection="1">
      <alignment horizontal="right" vertical="center"/>
    </xf>
    <xf numFmtId="181" fontId="3" fillId="0" borderId="18" xfId="2" applyNumberFormat="1" applyFont="1" applyFill="1" applyBorder="1" applyAlignment="1" applyProtection="1">
      <alignment horizontal="right" vertical="center"/>
    </xf>
    <xf numFmtId="182" fontId="3" fillId="0" borderId="18" xfId="2" applyNumberFormat="1" applyFont="1" applyFill="1" applyBorder="1" applyAlignment="1" applyProtection="1">
      <alignment vertical="center"/>
    </xf>
    <xf numFmtId="179" fontId="3" fillId="0" borderId="18" xfId="2" applyNumberFormat="1" applyFont="1" applyFill="1" applyBorder="1" applyAlignment="1" applyProtection="1">
      <alignment vertical="center"/>
    </xf>
    <xf numFmtId="176" fontId="3" fillId="0" borderId="18" xfId="2" applyNumberFormat="1" applyFont="1" applyFill="1" applyBorder="1" applyAlignment="1" applyProtection="1">
      <alignment vertical="center"/>
    </xf>
    <xf numFmtId="176" fontId="3" fillId="0" borderId="19" xfId="2" applyNumberFormat="1" applyFont="1" applyFill="1" applyBorder="1" applyAlignment="1" applyProtection="1">
      <alignment vertical="center"/>
    </xf>
    <xf numFmtId="179" fontId="0" fillId="0" borderId="17" xfId="0" applyNumberFormat="1" applyFont="1" applyFill="1" applyBorder="1" applyAlignment="1" applyProtection="1">
      <alignment vertical="center"/>
    </xf>
    <xf numFmtId="179" fontId="0" fillId="0" borderId="18" xfId="0" applyNumberFormat="1" applyFont="1" applyFill="1" applyBorder="1" applyAlignment="1" applyProtection="1">
      <alignment vertical="center"/>
    </xf>
    <xf numFmtId="0" fontId="0" fillId="0" borderId="18" xfId="0" applyNumberFormat="1" applyFont="1" applyFill="1" applyBorder="1" applyAlignment="1" applyProtection="1">
      <alignment vertical="center"/>
    </xf>
    <xf numFmtId="179" fontId="0" fillId="0" borderId="20" xfId="0" applyNumberFormat="1" applyFont="1" applyFill="1" applyBorder="1" applyAlignment="1" applyProtection="1">
      <alignment vertical="center"/>
    </xf>
    <xf numFmtId="179" fontId="0" fillId="0" borderId="21" xfId="0" applyNumberFormat="1" applyFont="1" applyFill="1" applyBorder="1" applyAlignment="1" applyProtection="1">
      <alignment vertical="center"/>
    </xf>
    <xf numFmtId="0" fontId="0" fillId="0" borderId="21" xfId="0" applyNumberFormat="1" applyFont="1" applyFill="1" applyBorder="1" applyAlignment="1" applyProtection="1">
      <alignment vertical="center"/>
    </xf>
    <xf numFmtId="180" fontId="3" fillId="0" borderId="21" xfId="2" applyNumberFormat="1" applyFont="1" applyFill="1" applyBorder="1" applyAlignment="1" applyProtection="1">
      <alignment horizontal="right" vertical="center"/>
    </xf>
    <xf numFmtId="182" fontId="3" fillId="0" borderId="21" xfId="2" applyNumberFormat="1" applyFont="1" applyFill="1" applyBorder="1" applyAlignment="1" applyProtection="1">
      <alignment vertical="center"/>
    </xf>
    <xf numFmtId="179" fontId="3" fillId="0" borderId="21" xfId="2" applyNumberFormat="1" applyFont="1" applyFill="1" applyBorder="1" applyAlignment="1" applyProtection="1">
      <alignment vertical="center"/>
    </xf>
    <xf numFmtId="176" fontId="3" fillId="0" borderId="21" xfId="2" applyNumberFormat="1" applyFont="1" applyFill="1" applyBorder="1" applyAlignment="1" applyProtection="1">
      <alignment vertical="center"/>
    </xf>
    <xf numFmtId="176" fontId="3" fillId="0" borderId="22" xfId="2" applyNumberFormat="1" applyFont="1" applyFill="1" applyBorder="1" applyAlignment="1" applyProtection="1">
      <alignment vertical="center"/>
    </xf>
    <xf numFmtId="6" fontId="3" fillId="0" borderId="18" xfId="2" applyNumberFormat="1" applyFont="1" applyFill="1" applyBorder="1" applyAlignment="1" applyProtection="1">
      <alignment horizontal="right" vertical="center"/>
    </xf>
    <xf numFmtId="6" fontId="3" fillId="0" borderId="21" xfId="2" applyNumberFormat="1" applyFont="1" applyFill="1" applyBorder="1" applyAlignment="1" applyProtection="1">
      <alignment horizontal="right" vertical="center"/>
    </xf>
    <xf numFmtId="55" fontId="0" fillId="0" borderId="2" xfId="0" applyNumberFormat="1" applyFont="1" applyFill="1" applyBorder="1" applyAlignment="1" applyProtection="1">
      <alignment horizontal="center" vertical="center"/>
    </xf>
    <xf numFmtId="5" fontId="1" fillId="0" borderId="23" xfId="0" applyNumberFormat="1" applyFont="1" applyFill="1" applyBorder="1" applyAlignment="1" applyProtection="1">
      <alignment vertical="center"/>
    </xf>
    <xf numFmtId="179" fontId="1" fillId="0" borderId="24" xfId="0" applyNumberFormat="1" applyFont="1" applyFill="1" applyBorder="1" applyAlignment="1" applyProtection="1">
      <alignment vertical="center"/>
    </xf>
    <xf numFmtId="181" fontId="1" fillId="0" borderId="24" xfId="0" applyNumberFormat="1" applyFont="1" applyFill="1" applyBorder="1" applyAlignment="1" applyProtection="1">
      <alignment vertical="center"/>
    </xf>
    <xf numFmtId="180" fontId="1" fillId="0" borderId="24" xfId="0" applyNumberFormat="1" applyFont="1" applyFill="1" applyBorder="1" applyAlignment="1" applyProtection="1">
      <alignment vertical="center"/>
    </xf>
    <xf numFmtId="182" fontId="4" fillId="0" borderId="24" xfId="0" applyNumberFormat="1" applyFont="1" applyFill="1" applyBorder="1" applyAlignment="1" applyProtection="1">
      <alignment vertical="center"/>
    </xf>
    <xf numFmtId="176" fontId="1" fillId="0" borderId="25" xfId="0" applyNumberFormat="1" applyFont="1" applyFill="1" applyBorder="1" applyAlignment="1" applyProtection="1">
      <alignment vertical="center"/>
    </xf>
    <xf numFmtId="176" fontId="1" fillId="0" borderId="26" xfId="0" applyNumberFormat="1" applyFont="1" applyFill="1" applyBorder="1" applyAlignment="1" applyProtection="1">
      <alignment vertical="center"/>
    </xf>
    <xf numFmtId="0" fontId="0" fillId="0" borderId="27" xfId="0" applyNumberFormat="1" applyFont="1" applyFill="1" applyBorder="1" applyAlignment="1" applyProtection="1">
      <alignment vertical="center"/>
    </xf>
    <xf numFmtId="0" fontId="5" fillId="0" borderId="19" xfId="0" applyNumberFormat="1" applyFont="1" applyFill="1" applyBorder="1" applyAlignment="1" applyProtection="1">
      <alignment vertical="center"/>
    </xf>
    <xf numFmtId="0" fontId="2" fillId="3" borderId="0" xfId="2" applyNumberFormat="1" applyFont="1" applyFill="1" applyBorder="1" applyAlignment="1" applyProtection="1">
      <alignment vertical="center"/>
    </xf>
    <xf numFmtId="5" fontId="2" fillId="3" borderId="0" xfId="2" applyNumberFormat="1" applyFont="1" applyFill="1" applyBorder="1" applyAlignment="1" applyProtection="1">
      <alignment horizontal="center" vertical="center"/>
    </xf>
    <xf numFmtId="177" fontId="2" fillId="3" borderId="0" xfId="2" applyNumberFormat="1" applyFont="1" applyFill="1" applyBorder="1" applyAlignment="1" applyProtection="1">
      <alignment vertical="center"/>
    </xf>
    <xf numFmtId="6" fontId="2" fillId="3" borderId="0" xfId="2" applyNumberFormat="1" applyFont="1" applyFill="1" applyBorder="1" applyAlignment="1" applyProtection="1">
      <alignment vertical="center"/>
    </xf>
    <xf numFmtId="6" fontId="2" fillId="3" borderId="0" xfId="2" applyNumberFormat="1" applyFont="1" applyFill="1" applyBorder="1" applyAlignment="1" applyProtection="1">
      <alignment horizontal="center" vertical="center"/>
    </xf>
    <xf numFmtId="0" fontId="0" fillId="3" borderId="0" xfId="0" applyNumberFormat="1" applyFont="1" applyFill="1" applyBorder="1" applyAlignment="1" applyProtection="1">
      <alignment vertical="center"/>
    </xf>
    <xf numFmtId="0" fontId="2" fillId="3" borderId="28" xfId="2" applyNumberFormat="1" applyFont="1" applyFill="1" applyBorder="1" applyAlignment="1" applyProtection="1">
      <alignment vertical="center"/>
    </xf>
    <xf numFmtId="5" fontId="2" fillId="3" borderId="28" xfId="2" applyNumberFormat="1" applyFont="1" applyFill="1" applyBorder="1" applyAlignment="1" applyProtection="1">
      <alignment horizontal="center" vertical="center"/>
    </xf>
    <xf numFmtId="177" fontId="2" fillId="3" borderId="28" xfId="2" applyNumberFormat="1" applyFont="1" applyFill="1" applyBorder="1" applyAlignment="1" applyProtection="1">
      <alignment vertical="center"/>
    </xf>
    <xf numFmtId="6" fontId="2" fillId="3" borderId="28" xfId="2" applyNumberFormat="1" applyFont="1" applyFill="1" applyBorder="1" applyAlignment="1" applyProtection="1">
      <alignment vertical="center"/>
    </xf>
    <xf numFmtId="6" fontId="2" fillId="3" borderId="28" xfId="2" applyNumberFormat="1" applyFont="1" applyFill="1" applyBorder="1" applyAlignment="1" applyProtection="1">
      <alignment horizontal="center" vertical="center"/>
    </xf>
    <xf numFmtId="0" fontId="0" fillId="3" borderId="28" xfId="0" applyNumberFormat="1" applyFont="1" applyFill="1" applyBorder="1" applyAlignment="1" applyProtection="1">
      <alignment vertical="center"/>
    </xf>
    <xf numFmtId="0" fontId="0" fillId="0" borderId="28" xfId="0" applyNumberFormat="1" applyFont="1" applyFill="1" applyBorder="1" applyAlignment="1" applyProtection="1">
      <alignment vertical="center"/>
    </xf>
    <xf numFmtId="0" fontId="0" fillId="0" borderId="29" xfId="0" applyNumberFormat="1" applyFont="1" applyFill="1" applyBorder="1" applyAlignment="1" applyProtection="1">
      <alignment vertical="center"/>
    </xf>
    <xf numFmtId="5" fontId="3" fillId="4" borderId="29" xfId="2" applyNumberFormat="1" applyFont="1" applyFill="1" applyBorder="1" applyAlignment="1" applyProtection="1">
      <alignment horizontal="center"/>
    </xf>
    <xf numFmtId="5" fontId="2" fillId="0" borderId="29" xfId="2" applyNumberFormat="1" applyFont="1" applyFill="1" applyBorder="1" applyAlignment="1" applyProtection="1">
      <alignment horizontal="center" vertical="center"/>
    </xf>
    <xf numFmtId="0" fontId="2" fillId="0" borderId="29" xfId="2" applyNumberFormat="1" applyFont="1" applyFill="1" applyBorder="1" applyAlignment="1" applyProtection="1"/>
    <xf numFmtId="5" fontId="3" fillId="4" borderId="1" xfId="2" applyNumberFormat="1" applyFont="1" applyFill="1" applyBorder="1" applyAlignment="1" applyProtection="1">
      <alignment horizontal="center"/>
    </xf>
    <xf numFmtId="0" fontId="6" fillId="2" borderId="30" xfId="2" applyNumberFormat="1" applyFont="1" applyFill="1" applyBorder="1" applyAlignment="1" applyProtection="1">
      <alignment horizontal="center" vertical="center"/>
    </xf>
    <xf numFmtId="5" fontId="6" fillId="3" borderId="28" xfId="2" applyNumberFormat="1" applyFont="1" applyFill="1" applyBorder="1" applyAlignment="1" applyProtection="1">
      <alignment horizontal="center" vertical="center"/>
    </xf>
    <xf numFmtId="9" fontId="2" fillId="3" borderId="31" xfId="2" applyNumberFormat="1" applyFont="1" applyFill="1" applyBorder="1" applyAlignment="1" applyProtection="1">
      <alignment horizontal="center" vertical="center"/>
    </xf>
    <xf numFmtId="5" fontId="3" fillId="4" borderId="32" xfId="2" applyNumberFormat="1" applyFont="1" applyFill="1" applyBorder="1" applyAlignment="1" applyProtection="1">
      <alignment horizontal="center"/>
    </xf>
    <xf numFmtId="0" fontId="0" fillId="0" borderId="33" xfId="0" applyNumberFormat="1" applyFont="1" applyFill="1" applyBorder="1" applyAlignment="1" applyProtection="1">
      <alignment vertical="center"/>
    </xf>
    <xf numFmtId="0" fontId="0" fillId="0" borderId="34" xfId="0" applyNumberFormat="1" applyFont="1" applyFill="1" applyBorder="1" applyAlignment="1" applyProtection="1">
      <alignment vertical="center"/>
    </xf>
    <xf numFmtId="0" fontId="0" fillId="0" borderId="35" xfId="0" applyNumberFormat="1" applyFont="1" applyFill="1" applyBorder="1" applyAlignment="1" applyProtection="1">
      <alignment vertical="center"/>
    </xf>
    <xf numFmtId="0" fontId="2" fillId="2" borderId="6" xfId="2"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3">
      <alignment vertical="center"/>
    </xf>
    <xf numFmtId="0" fontId="1" fillId="0" borderId="36" xfId="3" applyBorder="1">
      <alignment vertical="center"/>
    </xf>
    <xf numFmtId="0" fontId="1" fillId="0" borderId="37" xfId="3" applyBorder="1">
      <alignment vertical="center"/>
    </xf>
    <xf numFmtId="0" fontId="1" fillId="0" borderId="38" xfId="3" applyBorder="1">
      <alignment vertical="center"/>
    </xf>
    <xf numFmtId="0" fontId="1" fillId="0" borderId="7" xfId="3" applyBorder="1">
      <alignment vertical="center"/>
    </xf>
    <xf numFmtId="0" fontId="1" fillId="0" borderId="0" xfId="3" applyBorder="1">
      <alignment vertical="center"/>
    </xf>
    <xf numFmtId="0" fontId="10" fillId="0" borderId="0" xfId="0" applyFont="1">
      <alignment vertical="center"/>
    </xf>
    <xf numFmtId="0" fontId="11" fillId="0" borderId="0" xfId="0" applyFont="1">
      <alignment vertical="center"/>
    </xf>
    <xf numFmtId="0" fontId="0" fillId="0" borderId="0" xfId="0" applyAlignment="1">
      <alignment vertical="center" wrapText="1"/>
    </xf>
    <xf numFmtId="0" fontId="12" fillId="0" borderId="0" xfId="0" applyFont="1">
      <alignment vertical="center"/>
    </xf>
    <xf numFmtId="179" fontId="0" fillId="0" borderId="41" xfId="0" applyNumberFormat="1" applyFont="1" applyFill="1" applyBorder="1" applyAlignment="1" applyProtection="1">
      <alignment vertical="center"/>
    </xf>
    <xf numFmtId="179" fontId="3" fillId="0" borderId="42" xfId="2" applyNumberFormat="1" applyFont="1" applyFill="1" applyBorder="1" applyAlignment="1" applyProtection="1">
      <alignment horizontal="right" vertical="center"/>
    </xf>
    <xf numFmtId="6" fontId="3" fillId="0" borderId="42" xfId="2" applyNumberFormat="1" applyFont="1" applyFill="1" applyBorder="1" applyAlignment="1" applyProtection="1">
      <alignment horizontal="right" vertical="center"/>
    </xf>
    <xf numFmtId="0" fontId="0" fillId="0" borderId="42" xfId="0" applyNumberFormat="1" applyFont="1" applyFill="1" applyBorder="1" applyAlignment="1" applyProtection="1">
      <alignment vertical="center"/>
    </xf>
    <xf numFmtId="180" fontId="3" fillId="0" borderId="42" xfId="2" applyNumberFormat="1" applyFont="1" applyFill="1" applyBorder="1" applyAlignment="1" applyProtection="1">
      <alignment horizontal="right" vertical="center"/>
    </xf>
    <xf numFmtId="182" fontId="3" fillId="0" borderId="42" xfId="2" applyNumberFormat="1" applyFont="1" applyFill="1" applyBorder="1" applyAlignment="1" applyProtection="1">
      <alignment vertical="center"/>
    </xf>
    <xf numFmtId="179" fontId="3" fillId="0" borderId="42" xfId="2" applyNumberFormat="1" applyFont="1" applyFill="1" applyBorder="1" applyAlignment="1" applyProtection="1">
      <alignment vertical="center"/>
    </xf>
    <xf numFmtId="176" fontId="3" fillId="0" borderId="42" xfId="2" applyNumberFormat="1" applyFont="1" applyFill="1" applyBorder="1" applyAlignment="1" applyProtection="1">
      <alignment vertical="center"/>
    </xf>
    <xf numFmtId="176" fontId="3" fillId="0" borderId="27" xfId="2" applyNumberFormat="1" applyFont="1" applyFill="1" applyBorder="1" applyAlignment="1" applyProtection="1">
      <alignment vertical="center"/>
    </xf>
    <xf numFmtId="0" fontId="13" fillId="0" borderId="0" xfId="0" applyFont="1">
      <alignment vertical="center"/>
    </xf>
    <xf numFmtId="6" fontId="14" fillId="0" borderId="42" xfId="2" applyNumberFormat="1" applyFont="1" applyFill="1" applyBorder="1" applyAlignment="1" applyProtection="1">
      <alignment horizontal="right" vertical="center"/>
    </xf>
    <xf numFmtId="6" fontId="15" fillId="0" borderId="24" xfId="0" applyNumberFormat="1" applyFont="1" applyFill="1" applyBorder="1" applyAlignment="1" applyProtection="1">
      <alignment vertical="center"/>
    </xf>
    <xf numFmtId="5" fontId="3" fillId="4" borderId="3" xfId="2" applyNumberFormat="1" applyFont="1" applyFill="1" applyBorder="1" applyAlignment="1" applyProtection="1">
      <alignment horizontal="center"/>
    </xf>
    <xf numFmtId="5" fontId="3" fillId="4" borderId="31" xfId="2" applyNumberFormat="1" applyFont="1" applyFill="1" applyBorder="1" applyAlignment="1" applyProtection="1">
      <alignment horizontal="center"/>
    </xf>
    <xf numFmtId="5" fontId="3" fillId="4" borderId="19" xfId="2" applyNumberFormat="1" applyFont="1" applyFill="1" applyBorder="1" applyAlignment="1" applyProtection="1">
      <alignment horizontal="center"/>
    </xf>
    <xf numFmtId="5" fontId="3" fillId="4" borderId="33" xfId="2" applyNumberFormat="1" applyFont="1" applyFill="1" applyBorder="1" applyAlignment="1" applyProtection="1">
      <alignment horizontal="center"/>
    </xf>
    <xf numFmtId="5" fontId="3" fillId="4" borderId="39" xfId="2" applyNumberFormat="1" applyFont="1" applyFill="1" applyBorder="1" applyAlignment="1" applyProtection="1">
      <alignment horizontal="center"/>
    </xf>
    <xf numFmtId="5" fontId="7" fillId="0" borderId="1" xfId="2" applyNumberFormat="1" applyFont="1" applyFill="1" applyBorder="1" applyAlignment="1" applyProtection="1">
      <alignment horizontal="center" vertical="center"/>
    </xf>
    <xf numFmtId="183" fontId="2" fillId="0" borderId="4" xfId="2" applyNumberFormat="1" applyFont="1" applyFill="1" applyBorder="1" applyAlignment="1" applyProtection="1">
      <alignment horizontal="center" vertical="center"/>
    </xf>
    <xf numFmtId="183" fontId="2" fillId="0" borderId="10" xfId="2" applyNumberFormat="1" applyFont="1" applyFill="1" applyBorder="1" applyAlignment="1" applyProtection="1">
      <alignment horizontal="center" vertical="center"/>
    </xf>
    <xf numFmtId="5" fontId="2" fillId="0" borderId="39" xfId="2" applyNumberFormat="1" applyFont="1" applyFill="1" applyBorder="1" applyAlignment="1" applyProtection="1">
      <alignment horizontal="center" vertical="center"/>
    </xf>
    <xf numFmtId="5" fontId="2" fillId="0" borderId="40" xfId="2" applyNumberFormat="1" applyFont="1" applyFill="1" applyBorder="1" applyAlignment="1" applyProtection="1">
      <alignment horizontal="center" vertical="center"/>
    </xf>
    <xf numFmtId="0" fontId="0" fillId="0" borderId="0" xfId="0" applyAlignment="1">
      <alignment horizontal="center" vertical="center" wrapText="1"/>
    </xf>
  </cellXfs>
  <cellStyles count="4">
    <cellStyle name="標準" xfId="0" builtinId="0"/>
    <cellStyle name="標準 2" xfId="1" xr:uid="{00000000-0005-0000-0000-000001000000}"/>
    <cellStyle name="標準 3" xfId="2" xr:uid="{00000000-0005-0000-0000-000002000000}"/>
    <cellStyle name="標準_気づき"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tmp"/><Relationship Id="rId13" Type="http://schemas.openxmlformats.org/officeDocument/2006/relationships/image" Target="../media/image13.tmp"/><Relationship Id="rId3" Type="http://schemas.openxmlformats.org/officeDocument/2006/relationships/image" Target="../media/image3.tmp"/><Relationship Id="rId7" Type="http://schemas.openxmlformats.org/officeDocument/2006/relationships/image" Target="../media/image7.tmp"/><Relationship Id="rId12" Type="http://schemas.openxmlformats.org/officeDocument/2006/relationships/image" Target="../media/image12.tmp"/><Relationship Id="rId2" Type="http://schemas.openxmlformats.org/officeDocument/2006/relationships/image" Target="../media/image2.tmp"/><Relationship Id="rId16" Type="http://schemas.openxmlformats.org/officeDocument/2006/relationships/image" Target="../media/image16.tmp"/><Relationship Id="rId1" Type="http://schemas.openxmlformats.org/officeDocument/2006/relationships/image" Target="../media/image1.tmp"/><Relationship Id="rId6" Type="http://schemas.openxmlformats.org/officeDocument/2006/relationships/image" Target="../media/image6.tmp"/><Relationship Id="rId11" Type="http://schemas.openxmlformats.org/officeDocument/2006/relationships/image" Target="../media/image11.tmp"/><Relationship Id="rId5" Type="http://schemas.openxmlformats.org/officeDocument/2006/relationships/image" Target="../media/image5.tmp"/><Relationship Id="rId15" Type="http://schemas.openxmlformats.org/officeDocument/2006/relationships/image" Target="../media/image15.tmp"/><Relationship Id="rId10" Type="http://schemas.openxmlformats.org/officeDocument/2006/relationships/image" Target="../media/image10.tmp"/><Relationship Id="rId4" Type="http://schemas.openxmlformats.org/officeDocument/2006/relationships/image" Target="../media/image4.tmp"/><Relationship Id="rId9" Type="http://schemas.openxmlformats.org/officeDocument/2006/relationships/image" Target="../media/image9.tmp"/><Relationship Id="rId14" Type="http://schemas.openxmlformats.org/officeDocument/2006/relationships/image" Target="../media/image14.tm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23</xdr:col>
      <xdr:colOff>580385</xdr:colOff>
      <xdr:row>43</xdr:row>
      <xdr:rowOff>15822</xdr:rowOff>
    </xdr:to>
    <xdr:pic>
      <xdr:nvPicPr>
        <xdr:cNvPr id="3" name="図 2">
          <a:extLst>
            <a:ext uri="{FF2B5EF4-FFF2-40B4-BE49-F238E27FC236}">
              <a16:creationId xmlns:a16="http://schemas.microsoft.com/office/drawing/2014/main" id="{A4751A52-CF67-4604-AB5B-078CCCF147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54380"/>
          <a:ext cx="14601185" cy="6721422"/>
        </a:xfrm>
        <a:prstGeom prst="rect">
          <a:avLst/>
        </a:prstGeom>
      </xdr:spPr>
    </xdr:pic>
    <xdr:clientData/>
  </xdr:twoCellAnchor>
  <xdr:twoCellAnchor editAs="oneCell">
    <xdr:from>
      <xdr:col>0</xdr:col>
      <xdr:colOff>0</xdr:colOff>
      <xdr:row>47</xdr:row>
      <xdr:rowOff>0</xdr:rowOff>
    </xdr:from>
    <xdr:to>
      <xdr:col>23</xdr:col>
      <xdr:colOff>572765</xdr:colOff>
      <xdr:row>87</xdr:row>
      <xdr:rowOff>8202</xdr:rowOff>
    </xdr:to>
    <xdr:pic>
      <xdr:nvPicPr>
        <xdr:cNvPr id="5" name="図 4">
          <a:extLst>
            <a:ext uri="{FF2B5EF4-FFF2-40B4-BE49-F238E27FC236}">
              <a16:creationId xmlns:a16="http://schemas.microsoft.com/office/drawing/2014/main" id="{EE73CF96-9227-44B3-94B9-F90600A8E04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8382000"/>
          <a:ext cx="14593565" cy="6713802"/>
        </a:xfrm>
        <a:prstGeom prst="rect">
          <a:avLst/>
        </a:prstGeom>
      </xdr:spPr>
    </xdr:pic>
    <xdr:clientData/>
  </xdr:twoCellAnchor>
  <xdr:twoCellAnchor editAs="oneCell">
    <xdr:from>
      <xdr:col>0</xdr:col>
      <xdr:colOff>0</xdr:colOff>
      <xdr:row>90</xdr:row>
      <xdr:rowOff>0</xdr:rowOff>
    </xdr:from>
    <xdr:to>
      <xdr:col>23</xdr:col>
      <xdr:colOff>572765</xdr:colOff>
      <xdr:row>130</xdr:row>
      <xdr:rowOff>15822</xdr:rowOff>
    </xdr:to>
    <xdr:pic>
      <xdr:nvPicPr>
        <xdr:cNvPr id="7" name="図 6">
          <a:extLst>
            <a:ext uri="{FF2B5EF4-FFF2-40B4-BE49-F238E27FC236}">
              <a16:creationId xmlns:a16="http://schemas.microsoft.com/office/drawing/2014/main" id="{8B6BF1B1-E1F8-4CFC-9B0C-041F6FDBD32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5841980"/>
          <a:ext cx="14593565" cy="6721422"/>
        </a:xfrm>
        <a:prstGeom prst="rect">
          <a:avLst/>
        </a:prstGeom>
      </xdr:spPr>
    </xdr:pic>
    <xdr:clientData/>
  </xdr:twoCellAnchor>
  <xdr:twoCellAnchor editAs="oneCell">
    <xdr:from>
      <xdr:col>0</xdr:col>
      <xdr:colOff>0</xdr:colOff>
      <xdr:row>137</xdr:row>
      <xdr:rowOff>0</xdr:rowOff>
    </xdr:from>
    <xdr:to>
      <xdr:col>23</xdr:col>
      <xdr:colOff>580385</xdr:colOff>
      <xdr:row>177</xdr:row>
      <xdr:rowOff>581</xdr:rowOff>
    </xdr:to>
    <xdr:pic>
      <xdr:nvPicPr>
        <xdr:cNvPr id="9" name="図 8">
          <a:extLst>
            <a:ext uri="{FF2B5EF4-FFF2-40B4-BE49-F238E27FC236}">
              <a16:creationId xmlns:a16="http://schemas.microsoft.com/office/drawing/2014/main" id="{2D790753-85C3-46BA-BA2B-0728E2233AB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25077420"/>
          <a:ext cx="14601185" cy="6706181"/>
        </a:xfrm>
        <a:prstGeom prst="rect">
          <a:avLst/>
        </a:prstGeom>
      </xdr:spPr>
    </xdr:pic>
    <xdr:clientData/>
  </xdr:twoCellAnchor>
  <xdr:twoCellAnchor editAs="oneCell">
    <xdr:from>
      <xdr:col>0</xdr:col>
      <xdr:colOff>0</xdr:colOff>
      <xdr:row>181</xdr:row>
      <xdr:rowOff>0</xdr:rowOff>
    </xdr:from>
    <xdr:to>
      <xdr:col>23</xdr:col>
      <xdr:colOff>572765</xdr:colOff>
      <xdr:row>221</xdr:row>
      <xdr:rowOff>31064</xdr:rowOff>
    </xdr:to>
    <xdr:pic>
      <xdr:nvPicPr>
        <xdr:cNvPr id="15" name="図 14">
          <a:extLst>
            <a:ext uri="{FF2B5EF4-FFF2-40B4-BE49-F238E27FC236}">
              <a16:creationId xmlns:a16="http://schemas.microsoft.com/office/drawing/2014/main" id="{551218AE-21A2-48C1-AEA0-40DB9B9CA8C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32705040"/>
          <a:ext cx="14593565" cy="6736664"/>
        </a:xfrm>
        <a:prstGeom prst="rect">
          <a:avLst/>
        </a:prstGeom>
      </xdr:spPr>
    </xdr:pic>
    <xdr:clientData/>
  </xdr:twoCellAnchor>
  <xdr:twoCellAnchor editAs="oneCell">
    <xdr:from>
      <xdr:col>0</xdr:col>
      <xdr:colOff>0</xdr:colOff>
      <xdr:row>225</xdr:row>
      <xdr:rowOff>0</xdr:rowOff>
    </xdr:from>
    <xdr:to>
      <xdr:col>23</xdr:col>
      <xdr:colOff>588006</xdr:colOff>
      <xdr:row>265</xdr:row>
      <xdr:rowOff>581</xdr:rowOff>
    </xdr:to>
    <xdr:pic>
      <xdr:nvPicPr>
        <xdr:cNvPr id="17" name="図 16">
          <a:extLst>
            <a:ext uri="{FF2B5EF4-FFF2-40B4-BE49-F238E27FC236}">
              <a16:creationId xmlns:a16="http://schemas.microsoft.com/office/drawing/2014/main" id="{3CB12D28-DB19-4069-AE51-AA4B7EDB808F}"/>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40332660"/>
          <a:ext cx="14608806" cy="6706181"/>
        </a:xfrm>
        <a:prstGeom prst="rect">
          <a:avLst/>
        </a:prstGeom>
      </xdr:spPr>
    </xdr:pic>
    <xdr:clientData/>
  </xdr:twoCellAnchor>
  <xdr:twoCellAnchor editAs="oneCell">
    <xdr:from>
      <xdr:col>0</xdr:col>
      <xdr:colOff>0</xdr:colOff>
      <xdr:row>269</xdr:row>
      <xdr:rowOff>0</xdr:rowOff>
    </xdr:from>
    <xdr:to>
      <xdr:col>23</xdr:col>
      <xdr:colOff>572765</xdr:colOff>
      <xdr:row>308</xdr:row>
      <xdr:rowOff>145359</xdr:rowOff>
    </xdr:to>
    <xdr:pic>
      <xdr:nvPicPr>
        <xdr:cNvPr id="19" name="図 18">
          <a:extLst>
            <a:ext uri="{FF2B5EF4-FFF2-40B4-BE49-F238E27FC236}">
              <a16:creationId xmlns:a16="http://schemas.microsoft.com/office/drawing/2014/main" id="{9E301A63-C9C9-4A9D-A0E0-B5D94D8F6EB3}"/>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47960280"/>
          <a:ext cx="14593565" cy="6683319"/>
        </a:xfrm>
        <a:prstGeom prst="rect">
          <a:avLst/>
        </a:prstGeom>
      </xdr:spPr>
    </xdr:pic>
    <xdr:clientData/>
  </xdr:twoCellAnchor>
  <xdr:twoCellAnchor editAs="oneCell">
    <xdr:from>
      <xdr:col>0</xdr:col>
      <xdr:colOff>0</xdr:colOff>
      <xdr:row>313</xdr:row>
      <xdr:rowOff>0</xdr:rowOff>
    </xdr:from>
    <xdr:to>
      <xdr:col>23</xdr:col>
      <xdr:colOff>572765</xdr:colOff>
      <xdr:row>353</xdr:row>
      <xdr:rowOff>23443</xdr:rowOff>
    </xdr:to>
    <xdr:pic>
      <xdr:nvPicPr>
        <xdr:cNvPr id="21" name="図 20">
          <a:extLst>
            <a:ext uri="{FF2B5EF4-FFF2-40B4-BE49-F238E27FC236}">
              <a16:creationId xmlns:a16="http://schemas.microsoft.com/office/drawing/2014/main" id="{9A592326-2C08-4408-B172-5497298A90DD}"/>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0" y="55587900"/>
          <a:ext cx="14593565" cy="6729043"/>
        </a:xfrm>
        <a:prstGeom prst="rect">
          <a:avLst/>
        </a:prstGeom>
      </xdr:spPr>
    </xdr:pic>
    <xdr:clientData/>
  </xdr:twoCellAnchor>
  <xdr:twoCellAnchor editAs="oneCell">
    <xdr:from>
      <xdr:col>0</xdr:col>
      <xdr:colOff>45720</xdr:colOff>
      <xdr:row>356</xdr:row>
      <xdr:rowOff>144780</xdr:rowOff>
    </xdr:from>
    <xdr:to>
      <xdr:col>24</xdr:col>
      <xdr:colOff>1264</xdr:colOff>
      <xdr:row>396</xdr:row>
      <xdr:rowOff>152982</xdr:rowOff>
    </xdr:to>
    <xdr:pic>
      <xdr:nvPicPr>
        <xdr:cNvPr id="23" name="図 22">
          <a:extLst>
            <a:ext uri="{FF2B5EF4-FFF2-40B4-BE49-F238E27FC236}">
              <a16:creationId xmlns:a16="http://schemas.microsoft.com/office/drawing/2014/main" id="{046C5FB1-54CB-49C8-A9BE-0A9ABF207184}"/>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45720" y="63192660"/>
          <a:ext cx="14585944" cy="6713802"/>
        </a:xfrm>
        <a:prstGeom prst="rect">
          <a:avLst/>
        </a:prstGeom>
      </xdr:spPr>
    </xdr:pic>
    <xdr:clientData/>
  </xdr:twoCellAnchor>
  <xdr:twoCellAnchor editAs="oneCell">
    <xdr:from>
      <xdr:col>0</xdr:col>
      <xdr:colOff>0</xdr:colOff>
      <xdr:row>401</xdr:row>
      <xdr:rowOff>0</xdr:rowOff>
    </xdr:from>
    <xdr:to>
      <xdr:col>23</xdr:col>
      <xdr:colOff>549903</xdr:colOff>
      <xdr:row>441</xdr:row>
      <xdr:rowOff>15822</xdr:rowOff>
    </xdr:to>
    <xdr:pic>
      <xdr:nvPicPr>
        <xdr:cNvPr id="25" name="図 24">
          <a:extLst>
            <a:ext uri="{FF2B5EF4-FFF2-40B4-BE49-F238E27FC236}">
              <a16:creationId xmlns:a16="http://schemas.microsoft.com/office/drawing/2014/main" id="{8C357339-3F14-44B0-B848-4F5637D03185}"/>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0" y="70843140"/>
          <a:ext cx="14570703" cy="6721422"/>
        </a:xfrm>
        <a:prstGeom prst="rect">
          <a:avLst/>
        </a:prstGeom>
      </xdr:spPr>
    </xdr:pic>
    <xdr:clientData/>
  </xdr:twoCellAnchor>
  <xdr:twoCellAnchor editAs="oneCell">
    <xdr:from>
      <xdr:col>0</xdr:col>
      <xdr:colOff>0</xdr:colOff>
      <xdr:row>447</xdr:row>
      <xdr:rowOff>0</xdr:rowOff>
    </xdr:from>
    <xdr:to>
      <xdr:col>23</xdr:col>
      <xdr:colOff>565144</xdr:colOff>
      <xdr:row>486</xdr:row>
      <xdr:rowOff>160600</xdr:rowOff>
    </xdr:to>
    <xdr:pic>
      <xdr:nvPicPr>
        <xdr:cNvPr id="27" name="図 26">
          <a:extLst>
            <a:ext uri="{FF2B5EF4-FFF2-40B4-BE49-F238E27FC236}">
              <a16:creationId xmlns:a16="http://schemas.microsoft.com/office/drawing/2014/main" id="{DF93559C-2E98-43C6-B1EB-7B849CCAE47D}"/>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0" y="78935580"/>
          <a:ext cx="14585944" cy="6698560"/>
        </a:xfrm>
        <a:prstGeom prst="rect">
          <a:avLst/>
        </a:prstGeom>
      </xdr:spPr>
    </xdr:pic>
    <xdr:clientData/>
  </xdr:twoCellAnchor>
  <xdr:twoCellAnchor editAs="oneCell">
    <xdr:from>
      <xdr:col>0</xdr:col>
      <xdr:colOff>0</xdr:colOff>
      <xdr:row>491</xdr:row>
      <xdr:rowOff>0</xdr:rowOff>
    </xdr:from>
    <xdr:to>
      <xdr:col>23</xdr:col>
      <xdr:colOff>588006</xdr:colOff>
      <xdr:row>530</xdr:row>
      <xdr:rowOff>152980</xdr:rowOff>
    </xdr:to>
    <xdr:pic>
      <xdr:nvPicPr>
        <xdr:cNvPr id="29" name="図 28">
          <a:extLst>
            <a:ext uri="{FF2B5EF4-FFF2-40B4-BE49-F238E27FC236}">
              <a16:creationId xmlns:a16="http://schemas.microsoft.com/office/drawing/2014/main" id="{B634B935-FCC3-41E3-84B7-097D7984BD5C}"/>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0" y="86563200"/>
          <a:ext cx="14608806" cy="6690940"/>
        </a:xfrm>
        <a:prstGeom prst="rect">
          <a:avLst/>
        </a:prstGeom>
      </xdr:spPr>
    </xdr:pic>
    <xdr:clientData/>
  </xdr:twoCellAnchor>
  <xdr:twoCellAnchor editAs="oneCell">
    <xdr:from>
      <xdr:col>0</xdr:col>
      <xdr:colOff>0</xdr:colOff>
      <xdr:row>535</xdr:row>
      <xdr:rowOff>0</xdr:rowOff>
    </xdr:from>
    <xdr:to>
      <xdr:col>23</xdr:col>
      <xdr:colOff>580385</xdr:colOff>
      <xdr:row>575</xdr:row>
      <xdr:rowOff>15822</xdr:rowOff>
    </xdr:to>
    <xdr:pic>
      <xdr:nvPicPr>
        <xdr:cNvPr id="31" name="図 30">
          <a:extLst>
            <a:ext uri="{FF2B5EF4-FFF2-40B4-BE49-F238E27FC236}">
              <a16:creationId xmlns:a16="http://schemas.microsoft.com/office/drawing/2014/main" id="{83501E11-C660-441F-88DC-060F71159AA2}"/>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0" y="94190820"/>
          <a:ext cx="14601185" cy="6721422"/>
        </a:xfrm>
        <a:prstGeom prst="rect">
          <a:avLst/>
        </a:prstGeom>
      </xdr:spPr>
    </xdr:pic>
    <xdr:clientData/>
  </xdr:twoCellAnchor>
  <xdr:twoCellAnchor editAs="oneCell">
    <xdr:from>
      <xdr:col>0</xdr:col>
      <xdr:colOff>0</xdr:colOff>
      <xdr:row>579</xdr:row>
      <xdr:rowOff>0</xdr:rowOff>
    </xdr:from>
    <xdr:to>
      <xdr:col>23</xdr:col>
      <xdr:colOff>565144</xdr:colOff>
      <xdr:row>619</xdr:row>
      <xdr:rowOff>84408</xdr:rowOff>
    </xdr:to>
    <xdr:pic>
      <xdr:nvPicPr>
        <xdr:cNvPr id="33" name="図 32">
          <a:extLst>
            <a:ext uri="{FF2B5EF4-FFF2-40B4-BE49-F238E27FC236}">
              <a16:creationId xmlns:a16="http://schemas.microsoft.com/office/drawing/2014/main" id="{1490C829-31E8-46B7-816D-B99C9A217635}"/>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0" y="101818440"/>
          <a:ext cx="14585944" cy="6790008"/>
        </a:xfrm>
        <a:prstGeom prst="rect">
          <a:avLst/>
        </a:prstGeom>
      </xdr:spPr>
    </xdr:pic>
    <xdr:clientData/>
  </xdr:twoCellAnchor>
  <xdr:twoCellAnchor editAs="oneCell">
    <xdr:from>
      <xdr:col>0</xdr:col>
      <xdr:colOff>0</xdr:colOff>
      <xdr:row>623</xdr:row>
      <xdr:rowOff>0</xdr:rowOff>
    </xdr:from>
    <xdr:to>
      <xdr:col>23</xdr:col>
      <xdr:colOff>572765</xdr:colOff>
      <xdr:row>663</xdr:row>
      <xdr:rowOff>15822</xdr:rowOff>
    </xdr:to>
    <xdr:pic>
      <xdr:nvPicPr>
        <xdr:cNvPr id="35" name="図 34">
          <a:extLst>
            <a:ext uri="{FF2B5EF4-FFF2-40B4-BE49-F238E27FC236}">
              <a16:creationId xmlns:a16="http://schemas.microsoft.com/office/drawing/2014/main" id="{C14823B3-54A5-4B20-8925-62BA5A6C0B97}"/>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0" y="109446060"/>
          <a:ext cx="14593565" cy="6721422"/>
        </a:xfrm>
        <a:prstGeom prst="rect">
          <a:avLst/>
        </a:prstGeom>
      </xdr:spPr>
    </xdr:pic>
    <xdr:clientData/>
  </xdr:twoCellAnchor>
  <xdr:twoCellAnchor editAs="oneCell">
    <xdr:from>
      <xdr:col>0</xdr:col>
      <xdr:colOff>0</xdr:colOff>
      <xdr:row>667</xdr:row>
      <xdr:rowOff>0</xdr:rowOff>
    </xdr:from>
    <xdr:to>
      <xdr:col>23</xdr:col>
      <xdr:colOff>572765</xdr:colOff>
      <xdr:row>707</xdr:row>
      <xdr:rowOff>581</xdr:rowOff>
    </xdr:to>
    <xdr:pic>
      <xdr:nvPicPr>
        <xdr:cNvPr id="37" name="図 36">
          <a:extLst>
            <a:ext uri="{FF2B5EF4-FFF2-40B4-BE49-F238E27FC236}">
              <a16:creationId xmlns:a16="http://schemas.microsoft.com/office/drawing/2014/main" id="{A2DB6C84-CC58-40D1-B867-F73FDCDE5FC1}"/>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0" y="117073680"/>
          <a:ext cx="14593565" cy="670618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topLeftCell="A25" zoomScaleSheetLayoutView="100" workbookViewId="0">
      <selection activeCell="A33" sqref="A33"/>
    </sheetView>
  </sheetViews>
  <sheetFormatPr defaultColWidth="10" defaultRowHeight="13.5" customHeight="1"/>
  <cols>
    <col min="1" max="1" width="22.77734375" customWidth="1"/>
    <col min="2" max="2" width="13.6640625" customWidth="1"/>
    <col min="3" max="3" width="13.88671875" customWidth="1"/>
    <col min="4" max="4" width="15.6640625" customWidth="1"/>
    <col min="5" max="5" width="12.33203125" customWidth="1"/>
    <col min="6" max="6" width="12.21875" customWidth="1"/>
    <col min="7" max="7" width="13.21875" customWidth="1"/>
    <col min="9" max="9" width="15.77734375" customWidth="1"/>
    <col min="10" max="10" width="13.109375" customWidth="1"/>
    <col min="11" max="11" width="15.44140625" customWidth="1"/>
    <col min="12" max="12" width="17.6640625" customWidth="1"/>
  </cols>
  <sheetData>
    <row r="1" spans="1:13" ht="19.5" customHeight="1">
      <c r="A1" s="73"/>
      <c r="B1" s="99" t="s">
        <v>0</v>
      </c>
      <c r="C1" s="100"/>
      <c r="D1" s="101"/>
      <c r="E1" s="72"/>
      <c r="F1" s="102" t="s">
        <v>0</v>
      </c>
      <c r="G1" s="103"/>
      <c r="H1" s="74"/>
    </row>
    <row r="2" spans="1:13" ht="25.5" customHeight="1">
      <c r="A2" s="75" t="s">
        <v>1</v>
      </c>
      <c r="B2" s="104">
        <v>1000000</v>
      </c>
      <c r="C2" s="104"/>
      <c r="D2" s="104"/>
      <c r="E2" s="17" t="s">
        <v>2</v>
      </c>
      <c r="F2" s="105">
        <v>42125</v>
      </c>
      <c r="G2" s="106"/>
      <c r="H2" s="1"/>
      <c r="I2" s="1"/>
    </row>
    <row r="3" spans="1:13" ht="27" customHeight="1">
      <c r="A3" s="2" t="s">
        <v>3</v>
      </c>
      <c r="B3" s="107">
        <f>SUM(B2+D28)</f>
        <v>1115204</v>
      </c>
      <c r="C3" s="107"/>
      <c r="D3" s="108"/>
      <c r="E3" s="3" t="s">
        <v>4</v>
      </c>
      <c r="F3" s="4">
        <v>0.02</v>
      </c>
      <c r="G3" s="5">
        <f>B3*F3</f>
        <v>22304.080000000002</v>
      </c>
      <c r="H3" s="7" t="s">
        <v>5</v>
      </c>
      <c r="I3" s="8">
        <f>(B3-B2)</f>
        <v>115204</v>
      </c>
      <c r="K3" s="76"/>
    </row>
    <row r="4" spans="1:13" s="55" customFormat="1" ht="17.25" customHeight="1">
      <c r="A4" s="50"/>
      <c r="B4" s="51"/>
      <c r="C4" s="51"/>
      <c r="D4" s="51"/>
      <c r="E4" s="52"/>
      <c r="F4" s="71" t="s">
        <v>0</v>
      </c>
      <c r="G4" s="51"/>
      <c r="H4" s="53"/>
      <c r="I4" s="54"/>
    </row>
    <row r="5" spans="1:13" ht="39" customHeight="1">
      <c r="A5" s="56"/>
      <c r="B5" s="57"/>
      <c r="C5" s="57"/>
      <c r="D5" s="69"/>
      <c r="E5" s="58"/>
      <c r="F5" s="70"/>
      <c r="G5" s="57"/>
      <c r="H5" s="59"/>
      <c r="I5" s="60"/>
      <c r="J5" s="61"/>
      <c r="K5" s="62"/>
      <c r="L5" s="62"/>
    </row>
    <row r="6" spans="1:13" ht="21" customHeight="1">
      <c r="A6" s="66" t="s">
        <v>6</v>
      </c>
      <c r="B6" s="64" t="s">
        <v>0</v>
      </c>
      <c r="C6" s="64" t="s">
        <v>0</v>
      </c>
      <c r="D6" s="65"/>
      <c r="E6" s="64" t="s">
        <v>0</v>
      </c>
      <c r="F6" s="67" t="s">
        <v>0</v>
      </c>
      <c r="G6" s="6"/>
      <c r="H6" s="1"/>
      <c r="I6" s="1"/>
      <c r="L6" s="63"/>
    </row>
    <row r="7" spans="1:13" ht="43.2">
      <c r="A7" s="68" t="s">
        <v>7</v>
      </c>
      <c r="B7" s="11" t="s">
        <v>8</v>
      </c>
      <c r="C7" s="12" t="s">
        <v>9</v>
      </c>
      <c r="D7" s="13" t="s">
        <v>10</v>
      </c>
      <c r="E7" s="14" t="s">
        <v>11</v>
      </c>
      <c r="F7" s="12" t="s">
        <v>12</v>
      </c>
      <c r="G7" s="14" t="s">
        <v>13</v>
      </c>
      <c r="H7" s="13" t="s">
        <v>14</v>
      </c>
      <c r="I7" s="15" t="s">
        <v>15</v>
      </c>
      <c r="J7" s="18" t="s">
        <v>16</v>
      </c>
      <c r="K7" s="12" t="s">
        <v>17</v>
      </c>
      <c r="L7" s="16" t="s">
        <v>18</v>
      </c>
    </row>
    <row r="8" spans="1:13" ht="24.9" customHeight="1">
      <c r="A8" s="10">
        <v>42125</v>
      </c>
      <c r="B8" s="19">
        <v>0</v>
      </c>
      <c r="C8" s="20">
        <v>14139</v>
      </c>
      <c r="D8" s="38">
        <f t="shared" ref="D8:D15" si="0">SUM(B8-C8)</f>
        <v>-14139</v>
      </c>
      <c r="E8" s="21">
        <v>0</v>
      </c>
      <c r="F8" s="22">
        <v>3</v>
      </c>
      <c r="G8" s="21">
        <f t="shared" ref="G8:G15" si="1">SUM(E8+F8)</f>
        <v>3</v>
      </c>
      <c r="H8" s="23">
        <f t="shared" ref="H8:H15" si="2">E8/G8</f>
        <v>0</v>
      </c>
      <c r="I8" s="24" t="e">
        <f t="shared" ref="I8:I15" si="3">B8/E8</f>
        <v>#DIV/0!</v>
      </c>
      <c r="J8" s="24">
        <f t="shared" ref="J8:J15" si="4">C8/F8</f>
        <v>4713</v>
      </c>
      <c r="K8" s="25" t="e">
        <f t="shared" ref="K8:K15" si="5">I8/J8</f>
        <v>#DIV/0!</v>
      </c>
      <c r="L8" s="26">
        <f t="shared" ref="L8:L15" si="6">B8/C8</f>
        <v>0</v>
      </c>
    </row>
    <row r="9" spans="1:13" ht="24.9" customHeight="1">
      <c r="A9" s="10">
        <v>42156</v>
      </c>
      <c r="B9" s="27">
        <v>24920</v>
      </c>
      <c r="C9" s="28">
        <v>15304</v>
      </c>
      <c r="D9" s="38">
        <f t="shared" si="0"/>
        <v>9616</v>
      </c>
      <c r="E9" s="29">
        <v>3</v>
      </c>
      <c r="F9" s="29">
        <v>3</v>
      </c>
      <c r="G9" s="21">
        <f t="shared" si="1"/>
        <v>6</v>
      </c>
      <c r="H9" s="23">
        <f t="shared" si="2"/>
        <v>0.5</v>
      </c>
      <c r="I9" s="24">
        <f t="shared" si="3"/>
        <v>8306.6666666666661</v>
      </c>
      <c r="J9" s="24">
        <f t="shared" si="4"/>
        <v>5101.333333333333</v>
      </c>
      <c r="K9" s="25">
        <f t="shared" si="5"/>
        <v>1.6283324621014115</v>
      </c>
      <c r="L9" s="26">
        <f t="shared" si="6"/>
        <v>1.6283324621014115</v>
      </c>
    </row>
    <row r="10" spans="1:13" ht="24.9" customHeight="1">
      <c r="A10" s="10">
        <v>42186</v>
      </c>
      <c r="B10" s="27">
        <v>21035</v>
      </c>
      <c r="C10" s="28">
        <v>0</v>
      </c>
      <c r="D10" s="38">
        <f t="shared" si="0"/>
        <v>21035</v>
      </c>
      <c r="E10" s="29">
        <v>3</v>
      </c>
      <c r="F10" s="29">
        <v>0</v>
      </c>
      <c r="G10" s="21">
        <f t="shared" si="1"/>
        <v>3</v>
      </c>
      <c r="H10" s="23">
        <f t="shared" si="2"/>
        <v>1</v>
      </c>
      <c r="I10" s="24">
        <f t="shared" si="3"/>
        <v>7011.666666666667</v>
      </c>
      <c r="J10" s="24" t="e">
        <f t="shared" si="4"/>
        <v>#DIV/0!</v>
      </c>
      <c r="K10" s="25" t="e">
        <f t="shared" si="5"/>
        <v>#DIV/0!</v>
      </c>
      <c r="L10" s="26" t="e">
        <f t="shared" si="6"/>
        <v>#DIV/0!</v>
      </c>
    </row>
    <row r="11" spans="1:13" ht="24.9" customHeight="1">
      <c r="A11" s="10">
        <v>42217</v>
      </c>
      <c r="B11" s="27">
        <v>0</v>
      </c>
      <c r="C11" s="28">
        <v>0</v>
      </c>
      <c r="D11" s="38">
        <f t="shared" si="0"/>
        <v>0</v>
      </c>
      <c r="E11" s="29">
        <v>0</v>
      </c>
      <c r="F11" s="29">
        <v>0</v>
      </c>
      <c r="G11" s="21">
        <f t="shared" si="1"/>
        <v>0</v>
      </c>
      <c r="H11" s="23" t="e">
        <f t="shared" si="2"/>
        <v>#DIV/0!</v>
      </c>
      <c r="I11" s="24" t="e">
        <f t="shared" si="3"/>
        <v>#DIV/0!</v>
      </c>
      <c r="J11" s="24" t="e">
        <f t="shared" si="4"/>
        <v>#DIV/0!</v>
      </c>
      <c r="K11" s="25" t="e">
        <f t="shared" si="5"/>
        <v>#DIV/0!</v>
      </c>
      <c r="L11" s="26" t="e">
        <f t="shared" si="6"/>
        <v>#DIV/0!</v>
      </c>
    </row>
    <row r="12" spans="1:13" ht="24.9" customHeight="1">
      <c r="A12" s="10">
        <v>42248</v>
      </c>
      <c r="B12" s="27">
        <v>0</v>
      </c>
      <c r="C12" s="20">
        <v>15176</v>
      </c>
      <c r="D12" s="38">
        <f t="shared" si="0"/>
        <v>-15176</v>
      </c>
      <c r="E12" s="29">
        <v>0</v>
      </c>
      <c r="F12" s="29">
        <v>3</v>
      </c>
      <c r="G12" s="21">
        <f t="shared" si="1"/>
        <v>3</v>
      </c>
      <c r="H12" s="23">
        <f t="shared" si="2"/>
        <v>0</v>
      </c>
      <c r="I12" s="24" t="e">
        <f t="shared" si="3"/>
        <v>#DIV/0!</v>
      </c>
      <c r="J12" s="24">
        <f t="shared" si="4"/>
        <v>5058.666666666667</v>
      </c>
      <c r="K12" s="25" t="e">
        <f t="shared" si="5"/>
        <v>#DIV/0!</v>
      </c>
      <c r="L12" s="26">
        <f t="shared" si="6"/>
        <v>0</v>
      </c>
    </row>
    <row r="13" spans="1:13" ht="24.9" customHeight="1">
      <c r="A13" s="10">
        <v>42278</v>
      </c>
      <c r="B13" s="27">
        <v>0</v>
      </c>
      <c r="C13" s="28">
        <v>0</v>
      </c>
      <c r="D13" s="38">
        <f t="shared" si="0"/>
        <v>0</v>
      </c>
      <c r="E13" s="29">
        <v>0</v>
      </c>
      <c r="F13" s="29">
        <v>0</v>
      </c>
      <c r="G13" s="21">
        <f t="shared" si="1"/>
        <v>0</v>
      </c>
      <c r="H13" s="23" t="e">
        <f t="shared" si="2"/>
        <v>#DIV/0!</v>
      </c>
      <c r="I13" s="24" t="e">
        <f t="shared" si="3"/>
        <v>#DIV/0!</v>
      </c>
      <c r="J13" s="24" t="e">
        <f t="shared" si="4"/>
        <v>#DIV/0!</v>
      </c>
      <c r="K13" s="25" t="e">
        <f t="shared" si="5"/>
        <v>#DIV/0!</v>
      </c>
      <c r="L13" s="26" t="e">
        <f t="shared" si="6"/>
        <v>#DIV/0!</v>
      </c>
    </row>
    <row r="14" spans="1:13" ht="24.9" customHeight="1">
      <c r="A14" s="10">
        <v>42309</v>
      </c>
      <c r="B14" s="27">
        <v>23535</v>
      </c>
      <c r="C14" s="20">
        <v>14592</v>
      </c>
      <c r="D14" s="38">
        <f t="shared" si="0"/>
        <v>8943</v>
      </c>
      <c r="E14" s="29">
        <v>3</v>
      </c>
      <c r="F14" s="29">
        <v>3</v>
      </c>
      <c r="G14" s="21">
        <f t="shared" si="1"/>
        <v>6</v>
      </c>
      <c r="H14" s="23">
        <f t="shared" si="2"/>
        <v>0.5</v>
      </c>
      <c r="I14" s="24">
        <f t="shared" si="3"/>
        <v>7845</v>
      </c>
      <c r="J14" s="24">
        <f t="shared" si="4"/>
        <v>4864</v>
      </c>
      <c r="K14" s="25">
        <f t="shared" si="5"/>
        <v>1.6128700657894737</v>
      </c>
      <c r="L14" s="26">
        <f t="shared" si="6"/>
        <v>1.6128700657894737</v>
      </c>
    </row>
    <row r="15" spans="1:13" ht="24.9" customHeight="1">
      <c r="A15" s="10">
        <v>42339</v>
      </c>
      <c r="B15" s="27">
        <v>0</v>
      </c>
      <c r="C15" s="20">
        <v>0</v>
      </c>
      <c r="D15" s="38">
        <f t="shared" si="0"/>
        <v>0</v>
      </c>
      <c r="E15" s="29">
        <v>0</v>
      </c>
      <c r="F15" s="29">
        <v>0</v>
      </c>
      <c r="G15" s="21">
        <f t="shared" si="1"/>
        <v>0</v>
      </c>
      <c r="H15" s="23" t="e">
        <f t="shared" si="2"/>
        <v>#DIV/0!</v>
      </c>
      <c r="I15" s="24" t="e">
        <f t="shared" si="3"/>
        <v>#DIV/0!</v>
      </c>
      <c r="J15" s="24" t="e">
        <f t="shared" si="4"/>
        <v>#DIV/0!</v>
      </c>
      <c r="K15" s="25" t="e">
        <f t="shared" si="5"/>
        <v>#DIV/0!</v>
      </c>
      <c r="L15" s="26" t="e">
        <f t="shared" si="6"/>
        <v>#DIV/0!</v>
      </c>
      <c r="M15" t="s">
        <v>35</v>
      </c>
    </row>
    <row r="16" spans="1:13" ht="24.9" customHeight="1" thickBot="1">
      <c r="A16" s="10">
        <v>42370</v>
      </c>
      <c r="B16" s="30">
        <v>52903</v>
      </c>
      <c r="C16" s="31">
        <v>0</v>
      </c>
      <c r="D16" s="39">
        <f>SUM(B16-C16)</f>
        <v>52903</v>
      </c>
      <c r="E16" s="32">
        <v>3</v>
      </c>
      <c r="F16" s="32">
        <v>0</v>
      </c>
      <c r="G16" s="33">
        <f t="shared" ref="G16:G24" si="7">SUM(E16+F16)</f>
        <v>3</v>
      </c>
      <c r="H16" s="34">
        <f t="shared" ref="H16:H24" si="8">E16/G16</f>
        <v>1</v>
      </c>
      <c r="I16" s="35">
        <f t="shared" ref="I16:I24" si="9">B16/E16</f>
        <v>17634.333333333332</v>
      </c>
      <c r="J16" s="35" t="e">
        <f t="shared" ref="J16:J24" si="10">C16/F16</f>
        <v>#DIV/0!</v>
      </c>
      <c r="K16" s="36" t="e">
        <f t="shared" ref="K16:K24" si="11">I16/J16</f>
        <v>#DIV/0!</v>
      </c>
      <c r="L16" s="37" t="e">
        <f t="shared" ref="L16:L23" si="12">B16/C16</f>
        <v>#DIV/0!</v>
      </c>
    </row>
    <row r="17" spans="1:12" ht="24.9" customHeight="1" thickTop="1">
      <c r="A17" s="10">
        <v>42401</v>
      </c>
      <c r="B17" s="87">
        <v>0</v>
      </c>
      <c r="C17" s="88">
        <v>15120</v>
      </c>
      <c r="D17" s="89">
        <f>SUM(B17-C17)</f>
        <v>-15120</v>
      </c>
      <c r="E17" s="90">
        <v>0</v>
      </c>
      <c r="F17" s="90">
        <v>3</v>
      </c>
      <c r="G17" s="91">
        <f t="shared" si="7"/>
        <v>3</v>
      </c>
      <c r="H17" s="92">
        <f t="shared" si="8"/>
        <v>0</v>
      </c>
      <c r="I17" s="93" t="e">
        <f t="shared" si="9"/>
        <v>#DIV/0!</v>
      </c>
      <c r="J17" s="93">
        <f t="shared" si="10"/>
        <v>5040</v>
      </c>
      <c r="K17" s="94" t="e">
        <f t="shared" si="11"/>
        <v>#DIV/0!</v>
      </c>
      <c r="L17" s="95">
        <f t="shared" si="12"/>
        <v>0</v>
      </c>
    </row>
    <row r="18" spans="1:12" ht="24.9" customHeight="1">
      <c r="A18" s="10">
        <v>42430</v>
      </c>
      <c r="B18" s="87">
        <v>48128</v>
      </c>
      <c r="C18" s="88">
        <v>0</v>
      </c>
      <c r="D18" s="89">
        <f>SUM(B18-C18)</f>
        <v>48128</v>
      </c>
      <c r="E18" s="90">
        <v>3</v>
      </c>
      <c r="F18" s="90">
        <v>0</v>
      </c>
      <c r="G18" s="91">
        <f t="shared" si="7"/>
        <v>3</v>
      </c>
      <c r="H18" s="92">
        <f t="shared" si="8"/>
        <v>1</v>
      </c>
      <c r="I18" s="93">
        <f t="shared" si="9"/>
        <v>16042.666666666666</v>
      </c>
      <c r="J18" s="93" t="e">
        <f t="shared" si="10"/>
        <v>#DIV/0!</v>
      </c>
      <c r="K18" s="94" t="e">
        <f t="shared" si="11"/>
        <v>#DIV/0!</v>
      </c>
      <c r="L18" s="95" t="e">
        <f t="shared" si="12"/>
        <v>#DIV/0!</v>
      </c>
    </row>
    <row r="19" spans="1:12" ht="24.9" customHeight="1">
      <c r="A19" s="10">
        <v>42461</v>
      </c>
      <c r="B19" s="87">
        <v>0</v>
      </c>
      <c r="C19" s="88">
        <v>15312</v>
      </c>
      <c r="D19" s="89">
        <f>SUM(B19-C19)</f>
        <v>-15312</v>
      </c>
      <c r="E19" s="90">
        <v>0</v>
      </c>
      <c r="F19" s="90">
        <v>3</v>
      </c>
      <c r="G19" s="91">
        <f t="shared" si="7"/>
        <v>3</v>
      </c>
      <c r="H19" s="92">
        <f t="shared" si="8"/>
        <v>0</v>
      </c>
      <c r="I19" s="93" t="e">
        <f t="shared" si="9"/>
        <v>#DIV/0!</v>
      </c>
      <c r="J19" s="93">
        <f t="shared" si="10"/>
        <v>5104</v>
      </c>
      <c r="K19" s="94" t="e">
        <f t="shared" si="11"/>
        <v>#DIV/0!</v>
      </c>
      <c r="L19" s="95">
        <f t="shared" si="12"/>
        <v>0</v>
      </c>
    </row>
    <row r="20" spans="1:12" ht="24.9" customHeight="1">
      <c r="A20" s="10">
        <v>42491</v>
      </c>
      <c r="B20" s="87">
        <v>0</v>
      </c>
      <c r="C20" s="88">
        <v>0</v>
      </c>
      <c r="D20" s="89">
        <f>SUM(B20-C20)</f>
        <v>0</v>
      </c>
      <c r="E20" s="90">
        <v>0</v>
      </c>
      <c r="F20" s="90">
        <v>0</v>
      </c>
      <c r="G20" s="91">
        <f t="shared" si="7"/>
        <v>0</v>
      </c>
      <c r="H20" s="92" t="e">
        <f t="shared" si="8"/>
        <v>#DIV/0!</v>
      </c>
      <c r="I20" s="93" t="e">
        <f t="shared" si="9"/>
        <v>#DIV/0!</v>
      </c>
      <c r="J20" s="93" t="e">
        <f t="shared" si="10"/>
        <v>#DIV/0!</v>
      </c>
      <c r="K20" s="94" t="e">
        <f t="shared" si="11"/>
        <v>#DIV/0!</v>
      </c>
      <c r="L20" s="95" t="e">
        <f t="shared" si="12"/>
        <v>#DIV/0!</v>
      </c>
    </row>
    <row r="21" spans="1:12" ht="24.9" customHeight="1">
      <c r="A21" s="10">
        <v>42522</v>
      </c>
      <c r="B21" s="87">
        <v>0</v>
      </c>
      <c r="C21" s="88">
        <v>16992</v>
      </c>
      <c r="D21" s="97">
        <v>16992</v>
      </c>
      <c r="E21" s="90">
        <v>0</v>
      </c>
      <c r="F21" s="90">
        <v>3</v>
      </c>
      <c r="G21" s="91">
        <f t="shared" si="7"/>
        <v>3</v>
      </c>
      <c r="H21" s="92">
        <f t="shared" si="8"/>
        <v>0</v>
      </c>
      <c r="I21" s="93" t="e">
        <f t="shared" si="9"/>
        <v>#DIV/0!</v>
      </c>
      <c r="J21" s="93">
        <f t="shared" si="10"/>
        <v>5664</v>
      </c>
      <c r="K21" s="94" t="e">
        <f t="shared" si="11"/>
        <v>#DIV/0!</v>
      </c>
      <c r="L21" s="95">
        <f t="shared" si="12"/>
        <v>0</v>
      </c>
    </row>
    <row r="22" spans="1:12" ht="24.9" customHeight="1">
      <c r="A22" s="10">
        <v>42552</v>
      </c>
      <c r="B22" s="87">
        <v>0</v>
      </c>
      <c r="C22" s="88">
        <v>0</v>
      </c>
      <c r="D22" s="89">
        <v>0</v>
      </c>
      <c r="E22" s="90">
        <v>0</v>
      </c>
      <c r="F22" s="90">
        <v>0</v>
      </c>
      <c r="G22" s="91">
        <f t="shared" si="7"/>
        <v>0</v>
      </c>
      <c r="H22" s="92" t="e">
        <f t="shared" si="8"/>
        <v>#DIV/0!</v>
      </c>
      <c r="I22" s="93" t="e">
        <f t="shared" si="9"/>
        <v>#DIV/0!</v>
      </c>
      <c r="J22" s="93" t="e">
        <f t="shared" si="10"/>
        <v>#DIV/0!</v>
      </c>
      <c r="K22" s="94" t="e">
        <f t="shared" si="11"/>
        <v>#DIV/0!</v>
      </c>
      <c r="L22" s="95" t="e">
        <f t="shared" si="12"/>
        <v>#DIV/0!</v>
      </c>
    </row>
    <row r="23" spans="1:12" ht="24.9" customHeight="1">
      <c r="A23" s="10">
        <v>42583</v>
      </c>
      <c r="B23" s="87">
        <v>0</v>
      </c>
      <c r="C23" s="88">
        <v>17334</v>
      </c>
      <c r="D23" s="97">
        <v>17334</v>
      </c>
      <c r="E23" s="90">
        <v>0</v>
      </c>
      <c r="F23" s="90">
        <v>3</v>
      </c>
      <c r="G23" s="91">
        <f t="shared" si="7"/>
        <v>3</v>
      </c>
      <c r="H23" s="92">
        <f t="shared" si="8"/>
        <v>0</v>
      </c>
      <c r="I23" s="93" t="e">
        <f t="shared" si="9"/>
        <v>#DIV/0!</v>
      </c>
      <c r="J23" s="93">
        <f t="shared" si="10"/>
        <v>5778</v>
      </c>
      <c r="K23" s="94" t="e">
        <f t="shared" si="11"/>
        <v>#DIV/0!</v>
      </c>
      <c r="L23" s="95">
        <f t="shared" si="12"/>
        <v>0</v>
      </c>
    </row>
    <row r="24" spans="1:12" ht="24.9" customHeight="1">
      <c r="A24" s="10">
        <v>42614</v>
      </c>
      <c r="B24" s="87">
        <v>5576</v>
      </c>
      <c r="C24" s="88">
        <v>13600</v>
      </c>
      <c r="D24" s="89">
        <v>0</v>
      </c>
      <c r="E24" s="90">
        <v>1</v>
      </c>
      <c r="F24" s="90">
        <v>2</v>
      </c>
      <c r="G24" s="91">
        <f t="shared" si="7"/>
        <v>3</v>
      </c>
      <c r="H24" s="92">
        <f t="shared" si="8"/>
        <v>0.33333333333333331</v>
      </c>
      <c r="I24" s="93">
        <f t="shared" si="9"/>
        <v>5576</v>
      </c>
      <c r="J24" s="93">
        <f t="shared" si="10"/>
        <v>6800</v>
      </c>
      <c r="K24" s="94">
        <f t="shared" si="11"/>
        <v>0.82</v>
      </c>
      <c r="L24" s="95"/>
    </row>
    <row r="25" spans="1:12" ht="24.9" customHeight="1">
      <c r="A25" s="10">
        <v>42644</v>
      </c>
      <c r="B25" s="87"/>
      <c r="C25" s="88"/>
      <c r="D25" s="89"/>
      <c r="E25" s="90"/>
      <c r="F25" s="90"/>
      <c r="G25" s="91"/>
      <c r="H25" s="92"/>
      <c r="I25" s="93"/>
      <c r="J25" s="93"/>
      <c r="K25" s="94"/>
      <c r="L25" s="95"/>
    </row>
    <row r="26" spans="1:12" ht="24.9" customHeight="1">
      <c r="A26" s="10">
        <v>42675</v>
      </c>
      <c r="B26" s="87"/>
      <c r="C26" s="88"/>
      <c r="D26" s="89"/>
      <c r="E26" s="90"/>
      <c r="F26" s="90"/>
      <c r="G26" s="91"/>
      <c r="H26" s="92"/>
      <c r="I26" s="93"/>
      <c r="J26" s="93"/>
      <c r="K26" s="94"/>
      <c r="L26" s="95"/>
    </row>
    <row r="27" spans="1:12" ht="24.9" customHeight="1" thickBot="1">
      <c r="A27" s="10">
        <v>42705</v>
      </c>
      <c r="B27" s="87"/>
      <c r="C27" s="88"/>
      <c r="D27" s="89"/>
      <c r="E27" s="90"/>
      <c r="F27" s="90"/>
      <c r="G27" s="91"/>
      <c r="H27" s="92"/>
      <c r="I27" s="93"/>
      <c r="J27" s="93"/>
      <c r="K27" s="94"/>
      <c r="L27" s="95"/>
    </row>
    <row r="28" spans="1:12" ht="24.9" customHeight="1" thickTop="1">
      <c r="A28" s="40" t="s">
        <v>48</v>
      </c>
      <c r="B28" s="41">
        <f t="shared" ref="B28:G28" si="13">SUM(B8:B27)</f>
        <v>176097</v>
      </c>
      <c r="C28" s="42">
        <f t="shared" si="13"/>
        <v>137569</v>
      </c>
      <c r="D28" s="98">
        <f t="shared" si="13"/>
        <v>115204</v>
      </c>
      <c r="E28" s="43">
        <f t="shared" si="13"/>
        <v>16</v>
      </c>
      <c r="F28" s="44">
        <f t="shared" si="13"/>
        <v>26</v>
      </c>
      <c r="G28" s="43">
        <f t="shared" si="13"/>
        <v>42</v>
      </c>
      <c r="H28" s="45" t="e">
        <f>AVERAGE(H8:H27)</f>
        <v>#DIV/0!</v>
      </c>
      <c r="I28" s="42" t="e">
        <f>AVERAGE(I8:I27)</f>
        <v>#DIV/0!</v>
      </c>
      <c r="J28" s="42" t="e">
        <f>AVERAGE(J8:J27)</f>
        <v>#DIV/0!</v>
      </c>
      <c r="K28" s="46" t="e">
        <f>AVERAGE(K8:K27)</f>
        <v>#DIV/0!</v>
      </c>
      <c r="L28" s="47" t="e">
        <f>AVERAGE(L8:L27)</f>
        <v>#DIV/0!</v>
      </c>
    </row>
    <row r="29" spans="1:12" ht="13.2">
      <c r="A29" s="9"/>
      <c r="J29" s="48"/>
      <c r="K29" s="49" t="s">
        <v>19</v>
      </c>
      <c r="L29" s="49" t="s">
        <v>20</v>
      </c>
    </row>
    <row r="30" spans="1:12" ht="13.2">
      <c r="A30" s="9"/>
    </row>
  </sheetData>
  <mergeCells count="5">
    <mergeCell ref="B1:D1"/>
    <mergeCell ref="F1:G1"/>
    <mergeCell ref="B2:D2"/>
    <mergeCell ref="F2:G2"/>
    <mergeCell ref="B3:D3"/>
  </mergeCells>
  <phoneticPr fontId="9"/>
  <pageMargins left="0.69861111111111107" right="0.69861111111111107" top="0.75" bottom="0.75" header="0.3" footer="0.3"/>
  <pageSetup paperSize="9" firstPageNumber="4294963191"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710"/>
  <sheetViews>
    <sheetView topLeftCell="A692" zoomScaleSheetLayoutView="100" workbookViewId="0">
      <selection activeCell="A712" sqref="A712"/>
    </sheetView>
  </sheetViews>
  <sheetFormatPr defaultColWidth="8.88671875" defaultRowHeight="13.2"/>
  <sheetData>
    <row r="2" spans="1:1" ht="33">
      <c r="A2" s="83" t="s">
        <v>24</v>
      </c>
    </row>
    <row r="46" spans="1:1" ht="33">
      <c r="A46" s="83" t="s">
        <v>25</v>
      </c>
    </row>
    <row r="90" spans="1:1" ht="33">
      <c r="A90" s="84" t="s">
        <v>26</v>
      </c>
    </row>
    <row r="132" spans="1:9" ht="21">
      <c r="A132" s="86" t="s">
        <v>27</v>
      </c>
    </row>
    <row r="133" spans="1:9" ht="92.4" customHeight="1">
      <c r="A133" s="109" t="s">
        <v>28</v>
      </c>
      <c r="B133" s="109"/>
      <c r="C133" s="109"/>
      <c r="D133" s="109"/>
      <c r="E133" s="109"/>
      <c r="F133" s="109"/>
      <c r="G133" s="109"/>
      <c r="H133" s="109"/>
      <c r="I133" s="109"/>
    </row>
    <row r="136" spans="1:9" ht="33">
      <c r="A136" s="83" t="s">
        <v>29</v>
      </c>
    </row>
    <row r="180" spans="1:3" ht="33">
      <c r="A180" s="83" t="s">
        <v>30</v>
      </c>
      <c r="C180" s="86"/>
    </row>
    <row r="224" spans="1:1" ht="33">
      <c r="A224" s="83" t="s">
        <v>31</v>
      </c>
    </row>
    <row r="268" spans="1:1" ht="33">
      <c r="A268" s="83" t="s">
        <v>32</v>
      </c>
    </row>
    <row r="312" spans="1:1" ht="33">
      <c r="A312" s="83" t="s">
        <v>33</v>
      </c>
    </row>
    <row r="356" spans="1:1" ht="33">
      <c r="A356" s="83" t="s">
        <v>34</v>
      </c>
    </row>
    <row r="400" spans="1:1" ht="33">
      <c r="A400" s="83" t="s">
        <v>36</v>
      </c>
    </row>
    <row r="443" spans="1:1" ht="23.4">
      <c r="A443" s="96" t="s">
        <v>37</v>
      </c>
    </row>
    <row r="446" spans="1:1" ht="33">
      <c r="A446" s="83" t="s">
        <v>38</v>
      </c>
    </row>
    <row r="490" spans="1:1" ht="33">
      <c r="A490" s="83" t="s">
        <v>39</v>
      </c>
    </row>
    <row r="534" spans="1:1" ht="33">
      <c r="A534" s="83" t="s">
        <v>40</v>
      </c>
    </row>
    <row r="578" spans="1:1" ht="33">
      <c r="A578" s="83" t="s">
        <v>41</v>
      </c>
    </row>
    <row r="622" spans="1:1" ht="33">
      <c r="A622" s="83" t="s">
        <v>42</v>
      </c>
    </row>
    <row r="666" spans="1:1" ht="33">
      <c r="A666" s="83" t="s">
        <v>43</v>
      </c>
    </row>
    <row r="710" spans="1:1" ht="33">
      <c r="A710" s="83" t="s">
        <v>44</v>
      </c>
    </row>
  </sheetData>
  <mergeCells count="1">
    <mergeCell ref="A133:I133"/>
  </mergeCells>
  <phoneticPr fontId="9"/>
  <pageMargins left="0.75" right="0.75" top="1" bottom="1" header="0.51111111111111107" footer="0.51111111111111107"/>
  <pageSetup paperSize="9" firstPageNumber="4294963191"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
  <sheetViews>
    <sheetView tabSelected="1" zoomScaleSheetLayoutView="100" workbookViewId="0">
      <selection activeCell="A9" sqref="A9"/>
    </sheetView>
  </sheetViews>
  <sheetFormatPr defaultColWidth="8.88671875" defaultRowHeight="13.2"/>
  <cols>
    <col min="1" max="1" width="77" customWidth="1"/>
  </cols>
  <sheetData>
    <row r="1" spans="1:9">
      <c r="A1" s="78" t="s">
        <v>21</v>
      </c>
      <c r="B1" s="79"/>
      <c r="C1" s="79"/>
      <c r="D1" s="79"/>
      <c r="E1" s="79"/>
      <c r="F1" s="79"/>
      <c r="G1" s="79"/>
      <c r="H1" s="79"/>
      <c r="I1" s="82"/>
    </row>
    <row r="2" spans="1:9">
      <c r="A2" s="80" t="s">
        <v>22</v>
      </c>
      <c r="B2" s="81"/>
      <c r="C2" s="81"/>
      <c r="D2" s="81"/>
      <c r="E2" s="81"/>
      <c r="F2" s="81"/>
      <c r="G2" s="81"/>
      <c r="H2" s="81"/>
      <c r="I2" s="82"/>
    </row>
    <row r="3" spans="1:9">
      <c r="A3" s="77" t="s">
        <v>45</v>
      </c>
      <c r="D3" s="77"/>
    </row>
    <row r="5" spans="1:9">
      <c r="A5" s="77" t="s">
        <v>46</v>
      </c>
    </row>
    <row r="6" spans="1:9" ht="201" customHeight="1">
      <c r="A6" s="85" t="s">
        <v>47</v>
      </c>
    </row>
    <row r="7" spans="1:9">
      <c r="A7" t="s">
        <v>23</v>
      </c>
    </row>
    <row r="8" spans="1:9" ht="111.6" customHeight="1">
      <c r="A8" s="85" t="s">
        <v>49</v>
      </c>
    </row>
  </sheetData>
  <phoneticPr fontId="9"/>
  <pageMargins left="0.75" right="0.75" top="1" bottom="1" header="0.51111111111111107" footer="0.51111111111111107"/>
  <pageSetup paperSize="9" firstPageNumber="4294963191" orientation="portrait"/>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3</vt:i4>
      </vt:variant>
    </vt:vector>
  </HeadingPairs>
  <TitlesOfParts>
    <vt:vector size="3" baseType="lpstr">
      <vt:lpstr>ルール＆合計</vt:lpstr>
      <vt:lpstr>画像</vt:lpstr>
      <vt:lpstr>気づき</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81802</cp:lastModifiedBy>
  <cp:revision/>
  <cp:lastPrinted>1899-12-30T00:00:00Z</cp:lastPrinted>
  <dcterms:created xsi:type="dcterms:W3CDTF">2013-10-09T23:04:08Z</dcterms:created>
  <dcterms:modified xsi:type="dcterms:W3CDTF">2021-11-12T04:00:44Z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